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240" windowHeight="7935" tabRatio="946" firstSheet="1" activeTab="2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22" hidden="1">'EFE-02'!$C$1:$C$48</definedName>
    <definedName name="_xlnm._FilterDatabase" localSheetId="4" hidden="1">'ESF-03'!$A$6:$A$107</definedName>
    <definedName name="_xlnm.Print_Area" localSheetId="16">'EA-01'!$A$1:$D$48</definedName>
    <definedName name="_xlnm.Print_Area" localSheetId="17">'EA-02'!$A$1:$E$12</definedName>
    <definedName name="_xlnm.Print_Area" localSheetId="18">'EA-03 '!$A$1:$E$106</definedName>
    <definedName name="_xlnm.Print_Area" localSheetId="21">'EFE-01  '!$A$1:$E$164</definedName>
    <definedName name="_xlnm.Print_Area" localSheetId="22">'EFE-02'!$A$1:$D$13</definedName>
    <definedName name="_xlnm.Print_Area" localSheetId="23">'EFE-03'!$A$1:$C$43</definedName>
    <definedName name="_xlnm.Print_Area" localSheetId="2">'ESF-01'!$A$1:$E$79</definedName>
    <definedName name="_xlnm.Print_Area" localSheetId="3">'ESF-02 '!$A$1:$G$26</definedName>
    <definedName name="_xlnm.Print_Area" localSheetId="4">'ESF-03'!$A$1:$I$109</definedName>
    <definedName name="_xlnm.Print_Area" localSheetId="6">'ESF-06 '!$A$1:$G$18</definedName>
    <definedName name="_xlnm.Print_Area" localSheetId="7">'ESF-07'!$A$1:$E$18</definedName>
    <definedName name="_xlnm.Print_Area" localSheetId="8">'ESF-08'!$A$1:$F$39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'!$A$1:$H$28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Memoria!$A$1:$E$39</definedName>
    <definedName name="_xlnm.Print_Area" localSheetId="1">'Notas a los Edos Financieros'!$A$1:$B$39</definedName>
    <definedName name="_xlnm.Print_Area" localSheetId="19">'VHP-01'!$A$1:$G$13</definedName>
    <definedName name="_xlnm.Print_Area" localSheetId="20">'VHP-02'!$A$1:$F$25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1">'Notas a los Edos Financieros'!$1:$7</definedName>
  </definedNames>
  <calcPr calcId="144525"/>
</workbook>
</file>

<file path=xl/calcChain.xml><?xml version="1.0" encoding="utf-8"?>
<calcChain xmlns="http://schemas.openxmlformats.org/spreadsheetml/2006/main">
  <c r="D36" i="12" l="1"/>
  <c r="E36" i="12"/>
  <c r="F36" i="12"/>
  <c r="G36" i="12"/>
  <c r="C22" i="12"/>
  <c r="D84" i="18" l="1"/>
  <c r="C84" i="18"/>
  <c r="C19" i="4"/>
  <c r="E25" i="23" l="1"/>
  <c r="E26" i="23"/>
  <c r="E27" i="23"/>
  <c r="E28" i="23"/>
  <c r="E29" i="23"/>
  <c r="E30" i="23"/>
  <c r="E31" i="23"/>
  <c r="E32" i="23"/>
  <c r="E33" i="23"/>
  <c r="E34" i="23"/>
  <c r="E35" i="23"/>
  <c r="E24" i="23"/>
  <c r="C15" i="16" l="1"/>
  <c r="D37" i="23" l="1"/>
  <c r="D39" i="23" s="1"/>
  <c r="E37" i="23"/>
  <c r="C37" i="23"/>
  <c r="C27" i="25"/>
  <c r="C9" i="25"/>
  <c r="C15" i="26"/>
  <c r="C9" i="26"/>
  <c r="C20" i="26" s="1"/>
  <c r="D42" i="27"/>
  <c r="C42" i="27"/>
  <c r="D41" i="27"/>
  <c r="C41" i="27"/>
  <c r="D32" i="27"/>
  <c r="C32" i="27"/>
  <c r="D30" i="27"/>
  <c r="C30" i="27"/>
  <c r="D28" i="27"/>
  <c r="C28" i="27"/>
  <c r="D22" i="27"/>
  <c r="C22" i="27"/>
  <c r="D19" i="27"/>
  <c r="C19" i="27"/>
  <c r="D10" i="27"/>
  <c r="D9" i="27" s="1"/>
  <c r="C10" i="27"/>
  <c r="C9" i="27"/>
  <c r="C46" i="22"/>
  <c r="C42" i="22"/>
  <c r="C37" i="22"/>
  <c r="C34" i="22"/>
  <c r="C31" i="22"/>
  <c r="C27" i="22"/>
  <c r="C23" i="22"/>
  <c r="C11" i="22"/>
  <c r="E23" i="21"/>
  <c r="D23" i="21"/>
  <c r="C23" i="21"/>
  <c r="D18" i="21"/>
  <c r="C18" i="21"/>
  <c r="E17" i="21"/>
  <c r="E16" i="21"/>
  <c r="E15" i="21"/>
  <c r="E14" i="21"/>
  <c r="D12" i="21"/>
  <c r="C12" i="21"/>
  <c r="C24" i="21" s="1"/>
  <c r="E11" i="21"/>
  <c r="E10" i="21"/>
  <c r="E9" i="21"/>
  <c r="E8" i="21"/>
  <c r="D10" i="20"/>
  <c r="C10" i="20"/>
  <c r="E9" i="20"/>
  <c r="E8" i="20"/>
  <c r="D11" i="19"/>
  <c r="C11" i="19"/>
  <c r="E8" i="19"/>
  <c r="E11" i="19" s="1"/>
  <c r="C10" i="17"/>
  <c r="C23" i="16"/>
  <c r="C36" i="12"/>
  <c r="G22" i="12"/>
  <c r="F22" i="12"/>
  <c r="E22" i="12"/>
  <c r="D22" i="12"/>
  <c r="E40" i="9"/>
  <c r="D40" i="9"/>
  <c r="C40" i="9"/>
  <c r="E28" i="9"/>
  <c r="D28" i="9"/>
  <c r="C28" i="9"/>
  <c r="E16" i="9"/>
  <c r="D16" i="9"/>
  <c r="C16" i="9"/>
  <c r="D13" i="9"/>
  <c r="C13" i="9"/>
  <c r="E12" i="9"/>
  <c r="E13" i="9" s="1"/>
  <c r="E10" i="9"/>
  <c r="D10" i="9"/>
  <c r="D19" i="9" s="1"/>
  <c r="C10" i="9"/>
  <c r="C19" i="9" s="1"/>
  <c r="E94" i="8"/>
  <c r="D94" i="8"/>
  <c r="C94" i="8"/>
  <c r="D84" i="8"/>
  <c r="C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65" i="8"/>
  <c r="D65" i="8"/>
  <c r="C65" i="8"/>
  <c r="D55" i="8"/>
  <c r="C55" i="8"/>
  <c r="E51" i="8"/>
  <c r="E55" i="8" s="1"/>
  <c r="D44" i="8"/>
  <c r="C44" i="8"/>
  <c r="E43" i="8"/>
  <c r="E42" i="8"/>
  <c r="E41" i="8"/>
  <c r="D39" i="8"/>
  <c r="C39" i="8"/>
  <c r="E38" i="8"/>
  <c r="E39" i="8" s="1"/>
  <c r="D36" i="8"/>
  <c r="C36" i="8"/>
  <c r="E35" i="8"/>
  <c r="E36" i="8" s="1"/>
  <c r="D33" i="8"/>
  <c r="C33" i="8"/>
  <c r="E32" i="8"/>
  <c r="E31" i="8"/>
  <c r="E33" i="8" s="1"/>
  <c r="D29" i="8"/>
  <c r="C29" i="8"/>
  <c r="E28" i="8"/>
  <c r="E27" i="8"/>
  <c r="D25" i="8"/>
  <c r="C25" i="8"/>
  <c r="E24" i="8"/>
  <c r="E23" i="8"/>
  <c r="E22" i="8"/>
  <c r="E21" i="8"/>
  <c r="E20" i="8"/>
  <c r="E13" i="8"/>
  <c r="D13" i="8"/>
  <c r="C13" i="8"/>
  <c r="G97" i="4"/>
  <c r="F97" i="4"/>
  <c r="E97" i="4"/>
  <c r="D97" i="4"/>
  <c r="C97" i="4"/>
  <c r="G87" i="4"/>
  <c r="F87" i="4"/>
  <c r="E87" i="4"/>
  <c r="D87" i="4"/>
  <c r="C87" i="4"/>
  <c r="G77" i="4"/>
  <c r="F77" i="4"/>
  <c r="E77" i="4"/>
  <c r="D77" i="4"/>
  <c r="C77" i="4"/>
  <c r="G67" i="4"/>
  <c r="F67" i="4"/>
  <c r="E67" i="4"/>
  <c r="D67" i="4"/>
  <c r="C67" i="4"/>
  <c r="G57" i="4"/>
  <c r="F57" i="4"/>
  <c r="E57" i="4"/>
  <c r="D57" i="4"/>
  <c r="C57" i="4"/>
  <c r="G49" i="4"/>
  <c r="F49" i="4"/>
  <c r="E49" i="4"/>
  <c r="D49" i="4"/>
  <c r="C49" i="4"/>
  <c r="G39" i="4"/>
  <c r="F39" i="4"/>
  <c r="E39" i="4"/>
  <c r="D39" i="4"/>
  <c r="C39" i="4"/>
  <c r="G29" i="4"/>
  <c r="F29" i="4"/>
  <c r="E29" i="4"/>
  <c r="D29" i="4"/>
  <c r="C29" i="4"/>
  <c r="G19" i="4"/>
  <c r="F19" i="4"/>
  <c r="E19" i="4"/>
  <c r="D19" i="4"/>
  <c r="C35" i="25" l="1"/>
  <c r="E84" i="8"/>
  <c r="C48" i="22"/>
  <c r="D40" i="22" s="1"/>
  <c r="E12" i="21"/>
  <c r="D24" i="21"/>
  <c r="E18" i="21"/>
  <c r="E10" i="20"/>
  <c r="E25" i="8"/>
  <c r="C45" i="8"/>
  <c r="D45" i="8"/>
  <c r="E44" i="8"/>
  <c r="E29" i="8"/>
  <c r="E19" i="9"/>
  <c r="E24" i="21" l="1"/>
  <c r="D26" i="22"/>
  <c r="D25" i="22"/>
  <c r="D41" i="22"/>
  <c r="D45" i="22"/>
  <c r="D46" i="22" s="1"/>
  <c r="D19" i="22"/>
  <c r="D33" i="22"/>
  <c r="D34" i="22" s="1"/>
  <c r="D20" i="22"/>
  <c r="D36" i="22"/>
  <c r="D37" i="22" s="1"/>
  <c r="D21" i="22"/>
  <c r="D29" i="22"/>
  <c r="D39" i="22"/>
  <c r="D18" i="22"/>
  <c r="D22" i="22"/>
  <c r="D30" i="22"/>
  <c r="D42" i="22"/>
  <c r="E45" i="8"/>
  <c r="D23" i="22" l="1"/>
  <c r="D27" i="22"/>
  <c r="D31" i="22"/>
  <c r="G14" i="3"/>
  <c r="F14" i="3"/>
  <c r="E14" i="3"/>
  <c r="D14" i="3"/>
  <c r="C26" i="14"/>
  <c r="C10" i="14"/>
  <c r="C18" i="13"/>
  <c r="C20" i="11"/>
  <c r="F24" i="3"/>
  <c r="D24" i="3"/>
  <c r="C21" i="2"/>
  <c r="C16" i="7"/>
  <c r="C10" i="13"/>
  <c r="C18" i="14"/>
  <c r="I18" i="15"/>
  <c r="C16" i="6"/>
  <c r="O18" i="15"/>
  <c r="N18" i="15"/>
  <c r="M18" i="15"/>
  <c r="L18" i="15"/>
  <c r="K18" i="15"/>
  <c r="H18" i="15"/>
  <c r="G18" i="15"/>
  <c r="F18" i="15"/>
  <c r="C11" i="11"/>
  <c r="B28" i="5"/>
  <c r="C26" i="5"/>
  <c r="C16" i="5"/>
  <c r="G24" i="3"/>
  <c r="E24" i="3"/>
  <c r="C24" i="3"/>
  <c r="C14" i="3"/>
  <c r="C78" i="2"/>
  <c r="C65" i="2"/>
  <c r="C52" i="2"/>
  <c r="D48" i="22" l="1"/>
</calcChain>
</file>

<file path=xl/sharedStrings.xml><?xml version="1.0" encoding="utf-8"?>
<sst xmlns="http://schemas.openxmlformats.org/spreadsheetml/2006/main" count="1305" uniqueCount="741">
  <si>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</si>
  <si>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</si>
  <si>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</si>
  <si>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</si>
  <si>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</si>
  <si>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</si>
  <si>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</si>
  <si>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</si>
  <si>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</si>
  <si>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</si>
  <si>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</si>
  <si>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</si>
  <si>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</si>
  <si>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</si>
  <si>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</si>
  <si>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</si>
  <si>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</si>
  <si>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</si>
  <si>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</si>
  <si>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</si>
  <si>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</si>
  <si>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</si>
  <si>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</si>
  <si>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</si>
  <si>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</si>
  <si>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</si>
  <si>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</si>
  <si>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</si>
  <si>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</si>
  <si>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</si>
  <si>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</si>
  <si>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</si>
  <si>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</si>
  <si>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</si>
  <si>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</si>
  <si>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</si>
  <si>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</si>
  <si>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</si>
  <si>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</si>
  <si>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</si>
  <si>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</si>
  <si>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</si>
  <si>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</si>
  <si>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</si>
  <si>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</si>
  <si>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</si>
  <si>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</si>
  <si>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</si>
  <si>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</si>
  <si>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</si>
  <si>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</si>
  <si>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</si>
  <si>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</si>
  <si>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</si>
  <si>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</si>
  <si>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</si>
  <si>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</si>
  <si>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</si>
  <si>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</si>
  <si>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</si>
  <si>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</si>
  <si>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</si>
  <si>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</si>
  <si>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</si>
  <si>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</si>
  <si>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</si>
  <si>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</si>
  <si>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</si>
  <si>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</si>
  <si>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</si>
  <si>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</si>
  <si>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</si>
  <si>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</si>
  <si>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</si>
  <si>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</si>
  <si>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</si>
  <si>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</si>
  <si>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</si>
  <si>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</si>
  <si>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</si>
  <si>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</si>
  <si>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</si>
  <si>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</si>
  <si>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</si>
  <si>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</si>
  <si>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</si>
  <si>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</si>
  <si>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</si>
  <si>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</si>
  <si>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</si>
  <si>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</si>
  <si>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</si>
  <si>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</si>
  <si>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</si>
  <si>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</si>
  <si>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</si>
  <si>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</si>
  <si>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</si>
  <si>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</si>
  <si>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</si>
  <si>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</si>
  <si>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</si>
  <si>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</si>
  <si>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</si>
  <si>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</si>
  <si>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</si>
  <si>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</si>
  <si>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</si>
  <si>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</si>
  <si>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</si>
  <si>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</si>
  <si>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</si>
  <si>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</si>
  <si>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</si>
  <si>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</si>
  <si>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</si>
  <si>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</si>
  <si>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</si>
  <si>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</si>
  <si>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</si>
  <si>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</si>
  <si>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</si>
  <si>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</si>
  <si>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</si>
  <si>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</si>
  <si>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</si>
  <si>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</si>
  <si>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</si>
  <si>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</si>
  <si>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</si>
  <si>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</si>
  <si>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</si>
  <si>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</si>
  <si>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</si>
  <si>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</si>
  <si>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</si>
  <si>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</si>
  <si>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</si>
  <si>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</si>
  <si>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</si>
  <si>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</si>
  <si>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</si>
  <si>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</si>
  <si>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</si>
  <si>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</si>
  <si>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</si>
  <si>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</si>
  <si>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</si>
  <si>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</si>
  <si>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</si>
  <si>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</si>
  <si>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</si>
  <si>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</si>
  <si>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</si>
  <si>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</si>
  <si>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</si>
  <si>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</si>
  <si>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</si>
  <si>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</si>
  <si>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</si>
  <si>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</si>
  <si>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</si>
  <si>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</si>
  <si>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</si>
  <si>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</si>
  <si>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</si>
  <si>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</si>
  <si>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</si>
  <si>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</si>
  <si>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</si>
  <si>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</si>
  <si>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</si>
  <si>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</si>
  <si>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</si>
  <si>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</si>
  <si>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</si>
  <si>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</si>
  <si>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</si>
  <si>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</si>
  <si>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</si>
  <si>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</si>
  <si>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</si>
  <si>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</si>
  <si>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</si>
  <si>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</si>
  <si>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</si>
  <si>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</si>
  <si>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</si>
  <si>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</si>
  <si>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</si>
  <si>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</si>
  <si>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</si>
  <si>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</si>
  <si>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</si>
  <si>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</si>
  <si>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</si>
  <si>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</si>
  <si>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</si>
  <si>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</si>
  <si>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</si>
  <si>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</si>
  <si>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</si>
  <si>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</si>
  <si>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</si>
  <si>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</si>
  <si>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</si>
  <si>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</si>
  <si>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</si>
  <si>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</si>
  <si>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</si>
  <si>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</si>
  <si>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</si>
  <si>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</si>
  <si>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</si>
  <si>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</si>
  <si>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</si>
  <si>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</si>
  <si>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</si>
  <si>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</si>
  <si>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</si>
  <si>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</si>
  <si>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</si>
  <si>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</si>
  <si>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</si>
  <si>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</si>
  <si>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</si>
  <si>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</si>
  <si>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</si>
  <si>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</si>
  <si>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</si>
  <si>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</si>
  <si>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</si>
  <si>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</si>
  <si>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</si>
  <si>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</si>
  <si>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</si>
  <si>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</si>
  <si>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</si>
  <si>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</si>
  <si>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</si>
  <si>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</si>
  <si>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</si>
  <si>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</si>
  <si>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</si>
  <si>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</si>
  <si>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</si>
  <si>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</si>
  <si>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</si>
  <si>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</si>
  <si>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</si>
  <si>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</si>
  <si>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</si>
  <si>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</si>
  <si>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</si>
  <si>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</si>
  <si>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</si>
  <si>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</si>
  <si>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</si>
  <si>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</si>
  <si>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</si>
  <si>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</si>
  <si>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</si>
  <si>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</si>
  <si>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</si>
  <si>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</si>
  <si>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</si>
  <si>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</si>
  <si>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</si>
  <si>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</si>
  <si>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</si>
  <si>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</si>
  <si>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</si>
  <si>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</si>
  <si>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</si>
  <si>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</si>
  <si>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</si>
  <si>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</si>
  <si>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</si>
  <si>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</si>
  <si>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</si>
  <si>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</si>
  <si>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</si>
  <si>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</si>
  <si>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</si>
  <si>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</si>
  <si>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</si>
  <si>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</si>
  <si>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</si>
  <si>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</si>
  <si>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</si>
  <si>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</si>
  <si>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</si>
  <si>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</si>
  <si>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</si>
  <si>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</si>
  <si>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</si>
  <si>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</si>
  <si>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</si>
  <si>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</si>
  <si>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</si>
  <si>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</si>
  <si>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</si>
  <si>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</si>
  <si>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</si>
  <si>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</si>
  <si>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</si>
  <si>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</si>
  <si>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</si>
  <si>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</si>
  <si>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</si>
  <si>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</si>
  <si>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</si>
  <si>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</si>
  <si>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</si>
  <si>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</si>
  <si>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</si>
  <si>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</si>
  <si>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</si>
  <si>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</si>
  <si>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</si>
  <si>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</si>
  <si>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</si>
  <si>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</si>
  <si>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</si>
  <si>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</si>
  <si>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</si>
  <si>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</si>
  <si>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</si>
  <si>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</si>
  <si>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</si>
  <si>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</si>
  <si>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</si>
  <si>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</si>
  <si>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</si>
  <si>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</si>
  <si>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</si>
  <si>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</si>
  <si>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</si>
  <si>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</si>
  <si>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</si>
  <si>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</si>
  <si>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</si>
  <si>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</si>
  <si>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</si>
  <si>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</si>
  <si>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</si>
  <si>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</si>
  <si>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</si>
  <si>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</si>
  <si>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</si>
  <si>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</si>
  <si>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</si>
  <si>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</si>
  <si>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</si>
  <si>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</si>
  <si>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</si>
  <si>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</si>
  <si>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</si>
  <si>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</si>
  <si>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 ING. FRANCISCO NICOLÁS ESCOBAR TOVAR</t>
  </si>
  <si>
    <t>DIRECTOR GENERAL JOSÉ LUIS CARPIO GUZMÁN</t>
  </si>
  <si>
    <t>TESORERO C. P. JUAN MANUEL ÁLVAREZ HERNÁNDEZ</t>
  </si>
  <si>
    <t>11231-0000-0054-0000</t>
  </si>
  <si>
    <t>JUAN MARTIN  SILVA LARA</t>
  </si>
  <si>
    <t>11310-0000-0001-0001</t>
  </si>
  <si>
    <t>EDENRED DE MEXICO, S.A. DE C.V.</t>
  </si>
  <si>
    <t>SE AMORTIZA CON LOS CONSUMOS DEL MES</t>
  </si>
  <si>
    <t>12310-5810-0000-0000</t>
  </si>
  <si>
    <t>TERRENOS</t>
  </si>
  <si>
    <t>VALOR DE ESCRITURACION</t>
  </si>
  <si>
    <t>12330-5831-0000-0000</t>
  </si>
  <si>
    <t>Edificios no residenciales</t>
  </si>
  <si>
    <t>12390-0000-0000-0000</t>
  </si>
  <si>
    <t>OTROS BIENES INMUEBLES</t>
  </si>
  <si>
    <t>TOTAL_1230</t>
  </si>
  <si>
    <t>12410-0000-0000-0000</t>
  </si>
  <si>
    <t>MOBILIARIO Y EQUIPO DE ADMINISTRACION</t>
  </si>
  <si>
    <t>12410-5151-0001-0000</t>
  </si>
  <si>
    <t>EQUIPO DE COMPUTO</t>
  </si>
  <si>
    <t>VALOR DE FACTURACION</t>
  </si>
  <si>
    <t>12410-5191-0001-0000</t>
  </si>
  <si>
    <t>OTROS MOBILIARIO Y EQUIPOS DE ADMINISTRA</t>
  </si>
  <si>
    <t>12411-5111-0000-0000</t>
  </si>
  <si>
    <t>MUEBLES DE OFICINAS Y ESTANTERIA</t>
  </si>
  <si>
    <t>12413-5151-0000-0000</t>
  </si>
  <si>
    <t>EQUIPO DE CÓMPUTO Y DE TECNOLOGÍAS DE LA</t>
  </si>
  <si>
    <t>12419-5121-0000-0000</t>
  </si>
  <si>
    <t>MUEBLES, EXCEPTO DE OFICINA Y ESTANTERÍA</t>
  </si>
  <si>
    <t>TOTAL 12410</t>
  </si>
  <si>
    <t>12420-0000-0000-0000</t>
  </si>
  <si>
    <t>MOBILIARIO Y EQUIPO EDUCACIONAL Y RECREA</t>
  </si>
  <si>
    <t>12420-5211-0000-0000</t>
  </si>
  <si>
    <t>EQUIPOS Y APARATOS AUDIOVISUALES</t>
  </si>
  <si>
    <t>12423-5231-0000-0000</t>
  </si>
  <si>
    <t>CAMARAS FOTOGRAFICAS Y DE VIDEO</t>
  </si>
  <si>
    <t>TOTAL 12420</t>
  </si>
  <si>
    <t>12430-0000-0000-0000</t>
  </si>
  <si>
    <t>EQUIPO E INSTRUMENTAL MEDICO YDE LABORA</t>
  </si>
  <si>
    <t>12431-5321-0000-0000</t>
  </si>
  <si>
    <t>EQUIPO MEDICO Y DE LABORATORIO</t>
  </si>
  <si>
    <t>12432-5311-0000-0000</t>
  </si>
  <si>
    <t>EQUIPO MEDICO</t>
  </si>
  <si>
    <t>TOTAL 12430</t>
  </si>
  <si>
    <t>12440-0000-0000-0000</t>
  </si>
  <si>
    <t>EQUIPO DE TRANSPORTE</t>
  </si>
  <si>
    <t>12441-5411-0001-0000</t>
  </si>
  <si>
    <t>VEHICULOS Y EQUIPO TERRESTRE</t>
  </si>
  <si>
    <t>TOTAL 12440</t>
  </si>
  <si>
    <t>12450-0000-0000-0000</t>
  </si>
  <si>
    <t>MAQUINARIA Y EQUIPO DE DEFENSA</t>
  </si>
  <si>
    <t>12450-5511-0000-0000</t>
  </si>
  <si>
    <t>ARMAMENTO DE DEFENSA PUBLICA</t>
  </si>
  <si>
    <t>TOTAL 12450</t>
  </si>
  <si>
    <t>12460-0000-0000-0000</t>
  </si>
  <si>
    <t>MAQUINARIA OTROS EQUIPOS Y HERRAMIENTAS</t>
  </si>
  <si>
    <t>12465-5651-0000-0000</t>
  </si>
  <si>
    <t>EQUIPOS Y APARATOS DE COMUNICACION Y TEL</t>
  </si>
  <si>
    <t>12467-5671-0000-0000</t>
  </si>
  <si>
    <t>HERRAMIENTAS Y MAQUINAS-HERRAMIENTA</t>
  </si>
  <si>
    <t>12469-5691-0000-0000</t>
  </si>
  <si>
    <t>OTROS EQUIPOS</t>
  </si>
  <si>
    <t>TOTAL 12460</t>
  </si>
  <si>
    <t>'12610-0000-0000-0000</t>
  </si>
  <si>
    <t>DEPRECIACION ACUMULADA DE BIENES INMUEBL</t>
  </si>
  <si>
    <t>LINEA RECTA</t>
  </si>
  <si>
    <t>12630-0000-0001-0000</t>
  </si>
  <si>
    <t>DEPRECIACION ACUMULADA DE BIENES MUEBLES</t>
  </si>
  <si>
    <t>12630-0000-0002-0000</t>
  </si>
  <si>
    <t>DEPRECIACION DE MUEBLES EXCEPTO DE OFICINA Y ESTANTERIA</t>
  </si>
  <si>
    <t>12630-0000-0003-0000</t>
  </si>
  <si>
    <t>DEPRECIACION DE EQUIPO DE COMPUTO</t>
  </si>
  <si>
    <t>12630-0000-0004-0000</t>
  </si>
  <si>
    <t>DEPRECIACION  DE OTRO MOBILIARIO Y EQUIPO DE ADMINISTRACION</t>
  </si>
  <si>
    <t>12630-0000-0005-0000</t>
  </si>
  <si>
    <t>DEPRECIACION DE EQUIPO Y APARATOS AUDIOVISUALES</t>
  </si>
  <si>
    <t>12630-0000-0006-0000</t>
  </si>
  <si>
    <t>DEPRECIACION DE CÁMARAS FOTOGRÁFICAS Y DE VIDEO</t>
  </si>
  <si>
    <t>12630-0000-0007-0000</t>
  </si>
  <si>
    <t>DEPRECIACION DE EQUIPO MÉDICO</t>
  </si>
  <si>
    <t>12630-0000-0008-0000</t>
  </si>
  <si>
    <t>DEPRECIACION DE EQUIPO MEDICO Y DE LABORATORIO</t>
  </si>
  <si>
    <t>12630-0000-0009-0000</t>
  </si>
  <si>
    <t>DEPRECIACIÓN DE VEHICULOS Y EQUIPO TERRESTRE</t>
  </si>
  <si>
    <t>12630-0000-0010-0000</t>
  </si>
  <si>
    <t>DEPRECIACION DE ARMAMENTO Y EQUIPO DE DEFENSA PÚBLICA</t>
  </si>
  <si>
    <t>12630-0000-0011-0000</t>
  </si>
  <si>
    <t>DEPRECIACION EQUIPO Y APARATOS DE COMUNICACIÓN Y TELECOMUNICACION</t>
  </si>
  <si>
    <t>12630-0000-0012-0000</t>
  </si>
  <si>
    <t>DEPRECIACION DE HERRAMIENTAS Y MAQUINARIA-HERRAMIENTAS</t>
  </si>
  <si>
    <t>12630-0000-0013-0000</t>
  </si>
  <si>
    <t>DEPRECIACION OTROS EQUIPOS</t>
  </si>
  <si>
    <t>12510-0000-0000-0000</t>
  </si>
  <si>
    <t>SOFWARE</t>
  </si>
  <si>
    <t>12510-5911-0000-0000</t>
  </si>
  <si>
    <t>SOBRE VALOR DE ADQUISICION</t>
  </si>
  <si>
    <t>TOTAL 1251</t>
  </si>
  <si>
    <t>12520-0000-0000-0000</t>
  </si>
  <si>
    <t>PATENTES MARCAS Y DERECHOS</t>
  </si>
  <si>
    <t>12522-5931-0001-0000</t>
  </si>
  <si>
    <t>Marcas.- Asignaciones destinadas a cubrir los gastos generados por el uso de nombres comerciales.</t>
  </si>
  <si>
    <t>TOTAL 1252</t>
  </si>
  <si>
    <t>12540-0000-0000-0000</t>
  </si>
  <si>
    <t>LICENCIAS</t>
  </si>
  <si>
    <t>12540-5971-0000-0000</t>
  </si>
  <si>
    <t>LICENCIAS INFORMATICAS E INTELECTUALES</t>
  </si>
  <si>
    <t>TOTAL 1254</t>
  </si>
  <si>
    <t>12651-0000-0000-0000</t>
  </si>
  <si>
    <t>AMORTIZACION ACUMULADAS DE SOFTWARE</t>
  </si>
  <si>
    <t>12654-0000-0000-0000</t>
  </si>
  <si>
    <t>AMORTIZACION ACUMULADAS DE LICENCIAS</t>
  </si>
  <si>
    <t>INFONACOT</t>
  </si>
  <si>
    <t>SE AMORTIZA EN EL SIGUEINTE MES</t>
  </si>
  <si>
    <t>21171-0000-0001-0000</t>
  </si>
  <si>
    <t>I      S   R    HONORARIOS</t>
  </si>
  <si>
    <t>21171-0000-0003-0000</t>
  </si>
  <si>
    <t>I   S   R    ASIMILADOS</t>
  </si>
  <si>
    <t>21171-0000-0004-0000</t>
  </si>
  <si>
    <t>IMPUESTO CEDULAR HONORARIOS</t>
  </si>
  <si>
    <t>21171-0000-0007-0000</t>
  </si>
  <si>
    <t>ISPT</t>
  </si>
  <si>
    <t>21171-0000-0008-0000</t>
  </si>
  <si>
    <t>2 % NOMINAS</t>
  </si>
  <si>
    <t>21171-0000-0011-0000</t>
  </si>
  <si>
    <t>IVA TRASLADADO</t>
  </si>
  <si>
    <t>21172-0000-0004-0000</t>
  </si>
  <si>
    <t>ADEUDO INFONAVIT</t>
  </si>
  <si>
    <t>21172-0000-0005-0000</t>
  </si>
  <si>
    <t>CUOTAS IMSS</t>
  </si>
  <si>
    <t>41730-7100-0001-0000</t>
  </si>
  <si>
    <t>CAPACITACION</t>
  </si>
  <si>
    <t>INGRESOS PROPIOS</t>
  </si>
  <si>
    <t>41730-7100-0002-0000</t>
  </si>
  <si>
    <t>PREVENCION</t>
  </si>
  <si>
    <t>41730-7100-0003-0000</t>
  </si>
  <si>
    <t>SERVICIOS DE UNIDADES</t>
  </si>
  <si>
    <t>41730-7100-0004-0000</t>
  </si>
  <si>
    <t>OTROS</t>
  </si>
  <si>
    <t>41730-7100-0006-0000</t>
  </si>
  <si>
    <t>DONATIVOS</t>
  </si>
  <si>
    <t>41730-7100-0007-0000</t>
  </si>
  <si>
    <t>OTROS INGRESOS INCAPACIDADES</t>
  </si>
  <si>
    <t>42230-9300-0000-0000</t>
  </si>
  <si>
    <t>SUBSIDIO MUNICIPAL</t>
  </si>
  <si>
    <t>INGRSOS POR SUBSIDIOS</t>
  </si>
  <si>
    <t>51110-1131-0000-0000</t>
  </si>
  <si>
    <t>SUELDOS BASE AL PERSONAL PERMANENTE</t>
  </si>
  <si>
    <t>OPERATIVO Y ADMINISTRATIVO</t>
  </si>
  <si>
    <t>51120-1221-0000-0000</t>
  </si>
  <si>
    <t>SUBSIDIOS BASE AL PERSONAL EVENTUAL</t>
  </si>
  <si>
    <t>51130-1321-0000-0000</t>
  </si>
  <si>
    <t>PRIMA DE VACACIONES DOMINICAL</t>
  </si>
  <si>
    <t>51130-1323-0000-0000</t>
  </si>
  <si>
    <t>GRATIFICACION DE FIN DE AÑO</t>
  </si>
  <si>
    <t>51140-1413-0000-0000</t>
  </si>
  <si>
    <t>APORTACIONES SEGURIDAD SOCIAL IMSS</t>
  </si>
  <si>
    <t>51140-1421-0000-0000</t>
  </si>
  <si>
    <t>APORTACIONES INFONAVIT</t>
  </si>
  <si>
    <t>51140-1431-0000-0000</t>
  </si>
  <si>
    <t>APORTACIONES AL SISTEMA PARA EL RETIRO</t>
  </si>
  <si>
    <t>51150-1522-0000-0000</t>
  </si>
  <si>
    <t>LIQUIDACIONES POR INDEMNIZACIONES</t>
  </si>
  <si>
    <t>51150-1545-0000-0000</t>
  </si>
  <si>
    <t>AYUDA PARA DESPENSA</t>
  </si>
  <si>
    <t>51150-1592-0000-0000</t>
  </si>
  <si>
    <t>PREMIOS POR PUNTUALIDAD</t>
  </si>
  <si>
    <t>51150-1593-0000-0000</t>
  </si>
  <si>
    <t>PREMIOS POR ASISTENCIA</t>
  </si>
  <si>
    <t>51160-1710-0000-0000</t>
  </si>
  <si>
    <t>ESTÍMULOS</t>
  </si>
  <si>
    <t>51210-2111-0000-0000</t>
  </si>
  <si>
    <t>MATERIALES Y UTILES DE OFICINA</t>
  </si>
  <si>
    <t>ADMINISTRATIVO</t>
  </si>
  <si>
    <t>51210-2141-0000-0000</t>
  </si>
  <si>
    <t>MATERIALES Y UTILES DE TECNOLOGIAS DE LA</t>
  </si>
  <si>
    <t>51210-2161-0000-0000</t>
  </si>
  <si>
    <t>MATERIAL DE LIMPIEZA</t>
  </si>
  <si>
    <t>51240-2421-0000-0000</t>
  </si>
  <si>
    <t>CEMENTO Y PRODUCTOS DE CONCRETO</t>
  </si>
  <si>
    <t>51240-2431-0000-0000</t>
  </si>
  <si>
    <t>CAL YESO Y PRODUCTOS DE YESO</t>
  </si>
  <si>
    <t>51240-2441-0000-0000</t>
  </si>
  <si>
    <t>MADERA Y PRODUCTOS DE MADERA</t>
  </si>
  <si>
    <t>51240-2461-0000-0000</t>
  </si>
  <si>
    <t>MATERIAL ELECTRICO Y ELECTRONICO</t>
  </si>
  <si>
    <t>51240-2491-0000-0000</t>
  </si>
  <si>
    <t>OTROS MATERIALES Y ARTÍCULOS DE CONSTRUC</t>
  </si>
  <si>
    <t>51250-2511-0000-0000</t>
  </si>
  <si>
    <t>PRODUCTOS QUIMICOS BASICOS</t>
  </si>
  <si>
    <t>51250-2531-0000-0000</t>
  </si>
  <si>
    <t>MEDICINAS Y PRODUCTOS FARMACÉUTICOS</t>
  </si>
  <si>
    <t>51250-2541-0000-0000</t>
  </si>
  <si>
    <t>MATERIALES ACCESORIOS Y SUMINISTROS MEDI</t>
  </si>
  <si>
    <t xml:space="preserve">OPERATIVO </t>
  </si>
  <si>
    <t>51250-2591-0000-0000</t>
  </si>
  <si>
    <t>OTROS PRODUCTOS QUIMICOS</t>
  </si>
  <si>
    <t>51260-2612-0000-0000</t>
  </si>
  <si>
    <t>COMBUSTIBLES LUBRICANTES Y ADITIVOS</t>
  </si>
  <si>
    <t>51270-2712-0000-0000</t>
  </si>
  <si>
    <t>VESTUARIO Y UNIFORMES DESTINADOS A ACTIVIDADES OPERATIVAS</t>
  </si>
  <si>
    <t>51290-2911-0000-0000</t>
  </si>
  <si>
    <t>HERRAMIENTAS MENORES</t>
  </si>
  <si>
    <t>51290-2921-0000-0000</t>
  </si>
  <si>
    <t>REFACCIONES Y ACCESORIOS MENORES DE EDIF</t>
  </si>
  <si>
    <t>51290-2961-0000-0000</t>
  </si>
  <si>
    <t>REFACCIONES Y ACCESORIOS MENORES DE EQU</t>
  </si>
  <si>
    <t>51310-3111-0000-0000</t>
  </si>
  <si>
    <t>SERVICIO DE ENERGIA ELECTRICA</t>
  </si>
  <si>
    <t>51310-3131-0000-0000</t>
  </si>
  <si>
    <t>SERVICIO DE AGUA</t>
  </si>
  <si>
    <t>51310-3141-0000-0000</t>
  </si>
  <si>
    <t>SERVICIO DE TELEFONIA TRADICIONAL</t>
  </si>
  <si>
    <t>51310-3151-0000-0000</t>
  </si>
  <si>
    <t>SERVICIO DE TELEFONIA CELULAR</t>
  </si>
  <si>
    <t>51310-3161-0000-0000</t>
  </si>
  <si>
    <t>SERVICIO DE TRELECOMUNICACIONES SATELITA</t>
  </si>
  <si>
    <t>51310-3171-0000-0000</t>
  </si>
  <si>
    <t>SERVICIO DE ACCESO A INTERNET Y REDES</t>
  </si>
  <si>
    <t>51330-3314-0000-0000</t>
  </si>
  <si>
    <t>OTROS SERVICIOS</t>
  </si>
  <si>
    <t>51330-3341-0000-0000</t>
  </si>
  <si>
    <t>SERVICIOS DE CAPACITACIÓN</t>
  </si>
  <si>
    <t>51330-3361-0000-0000</t>
  </si>
  <si>
    <t>IMPRESIONES OFICIALES</t>
  </si>
  <si>
    <t>51340-3411-0000-0000</t>
  </si>
  <si>
    <t>SERVICIOS FINANCIEROS Y BANCARIOS</t>
  </si>
  <si>
    <t>51350-3511-0000-0000</t>
  </si>
  <si>
    <t>CONSERVACIÓN Y MANTENIMIENTO MENOR DE IN</t>
  </si>
  <si>
    <t>51350-3531-0000-0000</t>
  </si>
  <si>
    <t>INSTALACION REPARACION Y MANTENIMIENTO D</t>
  </si>
  <si>
    <t>51350-3551-0000-0000</t>
  </si>
  <si>
    <t>MANTENIMIENTO Y CONSERVACION DE VEHICULO</t>
  </si>
  <si>
    <t>51370-3791-0000-0000</t>
  </si>
  <si>
    <t>OTROS SERVICIOS DE TRASLADO Y HOSPEDAJE</t>
  </si>
  <si>
    <t>51380-3821-0000-0000</t>
  </si>
  <si>
    <t>GASTOS DE ORDEN SOCIAL Y CULTURAL</t>
  </si>
  <si>
    <t>51380-3852-0000-0000</t>
  </si>
  <si>
    <t>GASTOS DE LAS OFICINAS DE SERVIDORES PUB</t>
  </si>
  <si>
    <t>51380-3854-0000-0000</t>
  </si>
  <si>
    <t>GASTOS DE SEGURIDAD PUBLICA</t>
  </si>
  <si>
    <t>51390-3921-0000-0000</t>
  </si>
  <si>
    <t>OTROS IMPUESTOS Y DERECHOS</t>
  </si>
  <si>
    <t>51390-3981-0000-0000</t>
  </si>
  <si>
    <t>IMPUESTO SOBRE NOMINA</t>
  </si>
  <si>
    <t>55150-0000-0001-0000</t>
  </si>
  <si>
    <t>DEPRECIACION DE MUEBLES DE OFICINA Y ESTANTERIA</t>
  </si>
  <si>
    <t>55150-0000-0002-0000</t>
  </si>
  <si>
    <t>55150-0000-0003-0000</t>
  </si>
  <si>
    <t>DEPRECIACION EQUIPO DE COMPUTO</t>
  </si>
  <si>
    <t>55150-0000-0004-0000</t>
  </si>
  <si>
    <t>DEPRECIACION OTRO MOBILIARIO Y EQUIPO DE ADMINISTRACION</t>
  </si>
  <si>
    <t>55150-0000-0005-0000</t>
  </si>
  <si>
    <t>DEPRECIACION EQUIPO Y APARATOS AUDIOVISUALES</t>
  </si>
  <si>
    <t>55150-0000-0006-0000</t>
  </si>
  <si>
    <t>DEPRECIACION CAMARAS FOTOGRAFICAS Y DE VIDEO</t>
  </si>
  <si>
    <t>55150-0000-0007-0000</t>
  </si>
  <si>
    <t>DEPRECIACION EQUIPO MEDICO</t>
  </si>
  <si>
    <t>55150-0000-0008-0000</t>
  </si>
  <si>
    <t>DEPRECIACION EQUIPO MEDICO Y DE LABORATORIO</t>
  </si>
  <si>
    <t>55150-0000-0009-0000</t>
  </si>
  <si>
    <t>DEPRECIACION VEHICULOS Y EQUIPO TERRESTRE</t>
  </si>
  <si>
    <t>55150-0000-0010-0000</t>
  </si>
  <si>
    <t>DEPRECIACION ARMAMENTO Y EQUIPO DE DEFENSA PUBLICA</t>
  </si>
  <si>
    <t>55150-0000-0011-0000</t>
  </si>
  <si>
    <t>DEPRECIACION EQUIPO Y APARATOS DE COMUNICACION Y TELECOMUNICACION</t>
  </si>
  <si>
    <t>55150-0000-0012-0000</t>
  </si>
  <si>
    <t>DEPRECIACION HERRAMIENTAS Y MAQUINAS-HERRAMIENTAS</t>
  </si>
  <si>
    <t>55150-0000-0013-0000</t>
  </si>
  <si>
    <t>TOTAL_5000</t>
  </si>
  <si>
    <t>31100-0000-0000-0000</t>
  </si>
  <si>
    <t>APORTACIONES</t>
  </si>
  <si>
    <t>PATRIMONIAL</t>
  </si>
  <si>
    <t>RECURSO MUNICIPAL</t>
  </si>
  <si>
    <t>32100-0000-0000-0000</t>
  </si>
  <si>
    <t>RESULTADO FINANCIERO   AHORRO   DESHAORR</t>
  </si>
  <si>
    <t>32200-0000-0000-0000</t>
  </si>
  <si>
    <t>RESULTADO DE EJERCICIOS ANTERIORES</t>
  </si>
  <si>
    <t>11112-0000-0001-0000</t>
  </si>
  <si>
    <t>CAJA CHICA</t>
  </si>
  <si>
    <t>11112-0000-0002-0000</t>
  </si>
  <si>
    <t>CAJA CHICA C.C.B.</t>
  </si>
  <si>
    <t>11112-0000-0003-0000</t>
  </si>
  <si>
    <t>CAJA CHICA CENTRAL</t>
  </si>
  <si>
    <t>11112-0000-0005-0000</t>
  </si>
  <si>
    <t>CAJA CHICA PREVENCION</t>
  </si>
  <si>
    <t>1111</t>
  </si>
  <si>
    <t>Efectivo</t>
  </si>
  <si>
    <t>11121-0000-0001-0001</t>
  </si>
  <si>
    <t>BAJIO CHEQUES</t>
  </si>
  <si>
    <t>11121-0000-0001-0002</t>
  </si>
  <si>
    <t>BAJIO EJE</t>
  </si>
  <si>
    <t>11121-0000-0001-0004</t>
  </si>
  <si>
    <t>BANCO DEL BAJIO CTA. 137133910201</t>
  </si>
  <si>
    <t>11121-0000-0002-0001</t>
  </si>
  <si>
    <t>BANCOMER CTA 10770715</t>
  </si>
  <si>
    <t>1112</t>
  </si>
  <si>
    <t>Bancos/Tesorería</t>
  </si>
  <si>
    <t>11141-0000-0001-0002</t>
  </si>
  <si>
    <t>INVERSIONES BAJIO CHEQUE CTA.34489820201</t>
  </si>
  <si>
    <t>11141-0000-0001-0003</t>
  </si>
  <si>
    <t>INVERSIONES BAJIO EJE CTA. 34495010201</t>
  </si>
  <si>
    <t>1114</t>
  </si>
  <si>
    <t>Inversiones Temporales (3 meses)</t>
  </si>
  <si>
    <t>TOTAL_1110</t>
  </si>
  <si>
    <t>TOTAL_1240 Y 1250</t>
  </si>
  <si>
    <t>11231-0000-0074-0000</t>
  </si>
  <si>
    <t>CADENA COMERCIAL OXXO SA DE CV</t>
  </si>
  <si>
    <t>11231-0000-0075-0000</t>
  </si>
  <si>
    <t>NUEVA WAL-MART DE MEXICO S DE RL DE CV</t>
  </si>
  <si>
    <t>21171-0000-0009-0000</t>
  </si>
  <si>
    <t>IVA RETENIDO</t>
  </si>
  <si>
    <t>51150-1548-0000-0000</t>
  </si>
  <si>
    <t>AYUDA PARA 10 DE MAYO</t>
  </si>
  <si>
    <t>51240-2451-0000-0000</t>
  </si>
  <si>
    <t>VIDRIO Y PRODUCTOS DE VIDRIO</t>
  </si>
  <si>
    <t>51270-2711-0000-0000</t>
  </si>
  <si>
    <t>VESTUARIO Y UNIFORMES</t>
  </si>
  <si>
    <t>51270-2731-0000-0000</t>
  </si>
  <si>
    <t>ARTICULOS DEPORTIVOS</t>
  </si>
  <si>
    <t>51290-2951-0000-0000</t>
  </si>
  <si>
    <t>REFACCIONES Y ACCESORIOS MENORES DE EQUI</t>
  </si>
  <si>
    <t>51330-3311-0000-0000</t>
  </si>
  <si>
    <t>SERVICIOS LEGALES</t>
  </si>
  <si>
    <t>51350-3512-0000-0000</t>
  </si>
  <si>
    <t>INSTALACIONES</t>
  </si>
  <si>
    <t>51350-3591-0000-0000</t>
  </si>
  <si>
    <t>SERVICIOS DE JARDINERIA Y FUMIGACION</t>
  </si>
  <si>
    <t>NO APLICA</t>
  </si>
  <si>
    <t>11231-0000-0091-0000</t>
  </si>
  <si>
    <t>MARCELA EDITH RODRIGUEZ GOMEZ</t>
  </si>
  <si>
    <t>11231-0000-0095-0000</t>
  </si>
  <si>
    <t>ELISEO RANGEL ALCANTAR</t>
  </si>
  <si>
    <t>11231-0000-0096-0000</t>
  </si>
  <si>
    <t>TERRENO TURISTICO DE MEXICO, SA DE CV</t>
  </si>
  <si>
    <t>11231-0000-0101-0000</t>
  </si>
  <si>
    <t>11231-0000-0102-0000</t>
  </si>
  <si>
    <t>CAJA DE PRESTACIONES SOCIALES DE BOMBERO</t>
  </si>
  <si>
    <t>11231-0000-0103-0000</t>
  </si>
  <si>
    <t>IMPULSORA PROMOBIEN S A DE C V</t>
  </si>
  <si>
    <t>SE COBRARA A PRINCIPIOS DE OCTUBRE</t>
  </si>
  <si>
    <t>51290-2931-0000-0000</t>
  </si>
  <si>
    <t>REFACCIONES Y ACCESORIOS MENORES DE MOBI</t>
  </si>
  <si>
    <t>51340-3441-0000-0000</t>
  </si>
  <si>
    <t>SEGUROS DE RESPONSABILIDAD PATRIMONIAL Y</t>
  </si>
  <si>
    <t>51340-3451-0000-0000</t>
  </si>
  <si>
    <t>SEGURO DE BIENES PATRIMONIALES</t>
  </si>
  <si>
    <t>11231-0000-0047-0000</t>
  </si>
  <si>
    <t>CUERO CENTRO, SA DE</t>
  </si>
  <si>
    <t>11231-0000-0113-0000</t>
  </si>
  <si>
    <t>ELITE MOTORS SA DE CV</t>
  </si>
  <si>
    <t>21111-0000-0003-0000</t>
  </si>
  <si>
    <t>21121-0000-0021-0000</t>
  </si>
  <si>
    <t>BENJAMIN LARA RAMIREZ</t>
  </si>
  <si>
    <t>21121-0000-0071-0000</t>
  </si>
  <si>
    <t>21121-0000-0150-0000</t>
  </si>
  <si>
    <t>CAJA DE PRESTACIONES SOCIALES DE BOMBEROS DE LEON S C</t>
  </si>
  <si>
    <t>21121-0000-0152-0000</t>
  </si>
  <si>
    <t>IMPULSORA PROMOBIEN S A  DE C V</t>
  </si>
  <si>
    <t>21290-0000-0003-0065</t>
  </si>
  <si>
    <t>ASOCIACION DE EMPRESAS PROVEEDORAS INDUS</t>
  </si>
  <si>
    <t>21290-0000-0003-0069</t>
  </si>
  <si>
    <t>JUAN MANUEL HERNANDEZ ROBLEDO</t>
  </si>
  <si>
    <t>21290-0000-0003-0070</t>
  </si>
  <si>
    <t>CONVENCION</t>
  </si>
  <si>
    <t>21290-0000-0003-0072</t>
  </si>
  <si>
    <t>FABRICA DE ALTA CALIDAD SA DE CV</t>
  </si>
  <si>
    <t>21290-0000-0003-0073</t>
  </si>
  <si>
    <t>MA. ESTHER MARTINEZ ORTEGA</t>
  </si>
  <si>
    <t>21290-0000-0003-0074</t>
  </si>
  <si>
    <t>VCST DE MEXICO S DE RL DE CV</t>
  </si>
  <si>
    <t>21290-0000-0003-0075</t>
  </si>
  <si>
    <t>PRODUCTOS INDUSTRIALES DE LEON SA DE CV</t>
  </si>
  <si>
    <t>21290-0000-0003-0076</t>
  </si>
  <si>
    <t>SANDALIAS AZTLAN SA DE CV</t>
  </si>
  <si>
    <t>51150-1547-0000-0000</t>
  </si>
  <si>
    <t>DIA DE REYES</t>
  </si>
  <si>
    <t>51210-2151-0000-0000</t>
  </si>
  <si>
    <t>MATERIAL IMPRESO E INFORMACIÓN DIGITAL</t>
  </si>
  <si>
    <t>51350-3561-0000-0000</t>
  </si>
  <si>
    <t>REPARACION Y MANTENIMIENTO DE EQUIPO DE</t>
  </si>
  <si>
    <t>51380-3831-0000-0000</t>
  </si>
  <si>
    <t>CONGRESOS Y CONVENCIONES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</si>
</sst>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87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5" xfId="4" applyFont="1" applyFill="1" applyBorder="1"/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1" xfId="7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9" fontId="8" fillId="0" borderId="1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 shrinkToFi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" xfId="0" quotePrefix="1" applyNumberFormat="1" applyFont="1" applyFill="1" applyBorder="1" applyAlignment="1">
      <alignment horizontal="center" vertical="center"/>
    </xf>
    <xf numFmtId="9" fontId="13" fillId="3" borderId="28" xfId="10" applyFont="1" applyFill="1" applyBorder="1" applyAlignment="1">
      <alignment wrapText="1"/>
    </xf>
    <xf numFmtId="4" fontId="13" fillId="0" borderId="32" xfId="3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left" wrapText="1"/>
    </xf>
    <xf numFmtId="4" fontId="13" fillId="0" borderId="32" xfId="0" applyNumberFormat="1" applyFont="1" applyFill="1" applyBorder="1" applyAlignment="1">
      <alignment horizontal="right"/>
    </xf>
    <xf numFmtId="10" fontId="13" fillId="0" borderId="32" xfId="10" applyNumberFormat="1" applyFont="1" applyFill="1" applyBorder="1" applyAlignment="1">
      <alignment horizontal="right"/>
    </xf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9" fontId="13" fillId="0" borderId="32" xfId="10" applyFont="1" applyFill="1" applyBorder="1" applyAlignment="1">
      <alignment horizontal="right"/>
    </xf>
    <xf numFmtId="9" fontId="13" fillId="3" borderId="32" xfId="10" applyFont="1" applyFill="1" applyBorder="1" applyAlignment="1">
      <alignment horizontal="right"/>
    </xf>
    <xf numFmtId="43" fontId="8" fillId="0" borderId="0" xfId="9" applyFont="1"/>
    <xf numFmtId="43" fontId="13" fillId="0" borderId="28" xfId="9" applyFont="1" applyFill="1" applyBorder="1" applyAlignment="1">
      <alignment horizontal="center" vertical="center" wrapText="1"/>
    </xf>
    <xf numFmtId="43" fontId="13" fillId="0" borderId="26" xfId="9" applyFont="1" applyFill="1" applyBorder="1" applyAlignment="1">
      <alignment horizontal="right" wrapText="1"/>
    </xf>
    <xf numFmtId="43" fontId="1" fillId="0" borderId="32" xfId="9" applyFont="1" applyFill="1" applyBorder="1" applyAlignment="1">
      <alignment horizontal="center" vertical="center" wrapText="1"/>
    </xf>
    <xf numFmtId="43" fontId="1" fillId="0" borderId="28" xfId="9" applyFont="1" applyFill="1" applyBorder="1" applyAlignment="1">
      <alignment horizontal="center" vertical="center" wrapText="1"/>
    </xf>
    <xf numFmtId="43" fontId="1" fillId="0" borderId="33" xfId="9" applyFont="1" applyFill="1" applyBorder="1" applyAlignment="1">
      <alignment horizontal="center" vertical="center" wrapText="1"/>
    </xf>
    <xf numFmtId="43" fontId="1" fillId="0" borderId="24" xfId="9" applyFont="1" applyFill="1" applyBorder="1" applyAlignment="1">
      <alignment horizontal="center" vertical="center" wrapText="1"/>
    </xf>
    <xf numFmtId="4" fontId="13" fillId="3" borderId="26" xfId="1" applyNumberFormat="1" applyFont="1" applyFill="1" applyBorder="1" applyAlignment="1">
      <alignment wrapText="1"/>
    </xf>
    <xf numFmtId="43" fontId="2" fillId="0" borderId="0" xfId="9" applyFont="1" applyFill="1"/>
    <xf numFmtId="0" fontId="21" fillId="0" borderId="0" xfId="0" applyFont="1"/>
    <xf numFmtId="0" fontId="22" fillId="0" borderId="0" xfId="0" applyFont="1"/>
    <xf numFmtId="4" fontId="22" fillId="0" borderId="0" xfId="1" applyNumberFormat="1" applyFont="1"/>
    <xf numFmtId="4" fontId="22" fillId="0" borderId="0" xfId="1" applyNumberFormat="1" applyFont="1" applyProtection="1">
      <protection locked="0"/>
    </xf>
    <xf numFmtId="10" fontId="8" fillId="0" borderId="25" xfId="10" applyNumberFormat="1" applyFont="1" applyFill="1" applyBorder="1" applyAlignment="1">
      <alignment wrapText="1"/>
    </xf>
    <xf numFmtId="43" fontId="8" fillId="0" borderId="0" xfId="0" applyNumberFormat="1" applyFont="1"/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</cellXfs>
  <cellStyles count="11">
    <cellStyle name="Millares" xfId="9" builtinId="3"/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" xfId="10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325"/>
  </cols>
  <sheetData>
    <row r="1" spans="1:2" x14ac:dyDescent="0.2">
      <c r="A1" s="324"/>
      <c r="B1" s="324"/>
    </row>
    <row r="2020" spans="1:1" x14ac:dyDescent="0.2">
      <c r="A2020" s="326" t="s">
        <v>356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D28" sqref="D28"/>
    </sheetView>
  </sheetViews>
  <sheetFormatPr baseColWidth="10" defaultRowHeight="11.25" x14ac:dyDescent="0.2"/>
  <cols>
    <col min="1" max="1" width="20.7109375" style="281" customWidth="1"/>
    <col min="2" max="2" width="50.7109375" style="281" customWidth="1"/>
    <col min="3" max="5" width="17.7109375" style="9" customWidth="1"/>
    <col min="6" max="6" width="17.7109375" style="281" customWidth="1"/>
    <col min="7" max="16384" width="11.42578125" style="281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238</v>
      </c>
      <c r="B2" s="3"/>
      <c r="C2" s="4"/>
      <c r="D2" s="4"/>
      <c r="E2" s="4"/>
    </row>
    <row r="3" spans="1:6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2" t="s">
        <v>183</v>
      </c>
      <c r="B5" s="62"/>
      <c r="C5" s="63"/>
      <c r="D5" s="63"/>
      <c r="E5" s="63"/>
      <c r="F5" s="335" t="s">
        <v>80</v>
      </c>
    </row>
    <row r="6" spans="1:6" s="19" customFormat="1" x14ac:dyDescent="0.2">
      <c r="A6" s="64"/>
      <c r="B6" s="64"/>
      <c r="C6" s="63"/>
      <c r="D6" s="63"/>
      <c r="E6" s="63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x14ac:dyDescent="0.2">
      <c r="A8" s="162" t="s">
        <v>451</v>
      </c>
      <c r="B8" s="162" t="s">
        <v>452</v>
      </c>
      <c r="C8" s="139"/>
      <c r="D8" s="180"/>
      <c r="E8" s="180"/>
      <c r="F8" s="143"/>
    </row>
    <row r="9" spans="1:6" ht="22.5" x14ac:dyDescent="0.2">
      <c r="A9" s="177" t="s">
        <v>453</v>
      </c>
      <c r="B9" s="177" t="s">
        <v>452</v>
      </c>
      <c r="C9" s="139">
        <v>25580</v>
      </c>
      <c r="D9" s="180">
        <v>25580</v>
      </c>
      <c r="E9" s="180">
        <v>0</v>
      </c>
      <c r="F9" s="144" t="s">
        <v>454</v>
      </c>
    </row>
    <row r="10" spans="1:6" x14ac:dyDescent="0.2">
      <c r="A10" s="177"/>
      <c r="B10" s="162" t="s">
        <v>455</v>
      </c>
      <c r="C10" s="152">
        <f>SUM(C9)</f>
        <v>25580</v>
      </c>
      <c r="D10" s="152">
        <f t="shared" ref="D10:E10" si="0">SUM(D9)</f>
        <v>25580</v>
      </c>
      <c r="E10" s="152">
        <f t="shared" si="0"/>
        <v>0</v>
      </c>
      <c r="F10" s="144"/>
    </row>
    <row r="11" spans="1:6" x14ac:dyDescent="0.2">
      <c r="A11" s="162" t="s">
        <v>456</v>
      </c>
      <c r="B11" s="162" t="s">
        <v>457</v>
      </c>
      <c r="C11" s="152"/>
      <c r="D11" s="152"/>
      <c r="E11" s="152"/>
      <c r="F11" s="144"/>
    </row>
    <row r="12" spans="1:6" ht="22.5" x14ac:dyDescent="0.2">
      <c r="A12" s="177" t="s">
        <v>458</v>
      </c>
      <c r="B12" s="177" t="s">
        <v>459</v>
      </c>
      <c r="C12" s="139">
        <v>0</v>
      </c>
      <c r="D12" s="139">
        <v>2457.79</v>
      </c>
      <c r="E12" s="139">
        <f>+D12-C12</f>
        <v>2457.79</v>
      </c>
      <c r="F12" s="144"/>
    </row>
    <row r="13" spans="1:6" x14ac:dyDescent="0.2">
      <c r="A13" s="177"/>
      <c r="B13" s="162" t="s">
        <v>460</v>
      </c>
      <c r="C13" s="152">
        <f>SUM(C12)</f>
        <v>0</v>
      </c>
      <c r="D13" s="152">
        <f>SUM(D12)</f>
        <v>2457.79</v>
      </c>
      <c r="E13" s="152">
        <f>SUM(E12)</f>
        <v>2457.79</v>
      </c>
      <c r="F13" s="144"/>
    </row>
    <row r="14" spans="1:6" x14ac:dyDescent="0.2">
      <c r="A14" s="162" t="s">
        <v>461</v>
      </c>
      <c r="B14" s="162" t="s">
        <v>462</v>
      </c>
      <c r="C14" s="139"/>
      <c r="D14" s="180"/>
      <c r="E14" s="180"/>
      <c r="F14" s="144"/>
    </row>
    <row r="15" spans="1:6" ht="22.5" x14ac:dyDescent="0.2">
      <c r="A15" s="177" t="s">
        <v>463</v>
      </c>
      <c r="B15" s="177" t="s">
        <v>464</v>
      </c>
      <c r="C15" s="139">
        <v>31100.18</v>
      </c>
      <c r="D15" s="180">
        <v>31100.18</v>
      </c>
      <c r="E15" s="180">
        <v>0</v>
      </c>
      <c r="F15" s="144" t="s">
        <v>454</v>
      </c>
    </row>
    <row r="16" spans="1:6" x14ac:dyDescent="0.2">
      <c r="A16" s="177"/>
      <c r="B16" s="162" t="s">
        <v>465</v>
      </c>
      <c r="C16" s="152">
        <f>SUM(C15)</f>
        <v>31100.18</v>
      </c>
      <c r="D16" s="152">
        <f t="shared" ref="D16:E16" si="1">SUM(D15)</f>
        <v>31100.18</v>
      </c>
      <c r="E16" s="152">
        <f t="shared" si="1"/>
        <v>0</v>
      </c>
      <c r="F16" s="144"/>
    </row>
    <row r="17" spans="1:6" x14ac:dyDescent="0.2">
      <c r="A17" s="177"/>
      <c r="B17" s="177"/>
      <c r="C17" s="139"/>
      <c r="D17" s="180"/>
      <c r="E17" s="180"/>
      <c r="F17" s="144"/>
    </row>
    <row r="18" spans="1:6" x14ac:dyDescent="0.2">
      <c r="A18" s="177"/>
      <c r="B18" s="177"/>
      <c r="C18" s="139"/>
      <c r="D18" s="180"/>
      <c r="E18" s="180"/>
      <c r="F18" s="144"/>
    </row>
    <row r="19" spans="1:6" x14ac:dyDescent="0.2">
      <c r="A19" s="174"/>
      <c r="B19" s="174" t="s">
        <v>277</v>
      </c>
      <c r="C19" s="146">
        <f>+C10+C16+C13</f>
        <v>56680.18</v>
      </c>
      <c r="D19" s="146">
        <f>+D10+D16+D13</f>
        <v>59137.97</v>
      </c>
      <c r="E19" s="146">
        <f>+E10+E16+E13</f>
        <v>2457.79</v>
      </c>
      <c r="F19" s="174"/>
    </row>
    <row r="20" spans="1:6" x14ac:dyDescent="0.2">
      <c r="A20" s="160"/>
      <c r="B20" s="160"/>
      <c r="C20" s="168"/>
      <c r="D20" s="168"/>
      <c r="E20" s="168"/>
      <c r="F20" s="342"/>
    </row>
    <row r="21" spans="1:6" x14ac:dyDescent="0.2">
      <c r="A21" s="160"/>
      <c r="B21" s="160"/>
      <c r="C21" s="168"/>
      <c r="D21" s="168"/>
      <c r="E21" s="168"/>
      <c r="F21" s="342"/>
    </row>
    <row r="22" spans="1:6" ht="11.25" customHeight="1" x14ac:dyDescent="0.2">
      <c r="A22" s="65" t="s">
        <v>258</v>
      </c>
      <c r="B22" s="66"/>
      <c r="C22" s="63"/>
      <c r="D22" s="63"/>
      <c r="E22" s="63"/>
      <c r="F22" s="335" t="s">
        <v>80</v>
      </c>
    </row>
    <row r="23" spans="1:6" x14ac:dyDescent="0.2">
      <c r="A23" s="279"/>
      <c r="B23" s="279"/>
      <c r="C23" s="67"/>
      <c r="D23" s="67"/>
      <c r="E23" s="67"/>
      <c r="F23" s="342"/>
    </row>
    <row r="24" spans="1:6" ht="15" customHeight="1" x14ac:dyDescent="0.2">
      <c r="A24" s="15" t="s">
        <v>46</v>
      </c>
      <c r="B24" s="16" t="s">
        <v>47</v>
      </c>
      <c r="C24" s="58" t="s">
        <v>75</v>
      </c>
      <c r="D24" s="58" t="s">
        <v>76</v>
      </c>
      <c r="E24" s="58" t="s">
        <v>77</v>
      </c>
      <c r="F24" s="59" t="s">
        <v>78</v>
      </c>
    </row>
    <row r="25" spans="1:6" ht="24.75" customHeight="1" x14ac:dyDescent="0.2">
      <c r="A25" s="161" t="s">
        <v>466</v>
      </c>
      <c r="B25" s="177" t="s">
        <v>467</v>
      </c>
      <c r="C25" s="139">
        <v>0</v>
      </c>
      <c r="D25" s="139">
        <v>106.58</v>
      </c>
      <c r="E25" s="139">
        <v>106.58</v>
      </c>
      <c r="F25" s="343" t="s">
        <v>454</v>
      </c>
    </row>
    <row r="26" spans="1:6" ht="30.75" customHeight="1" x14ac:dyDescent="0.2">
      <c r="A26" s="161" t="s">
        <v>468</v>
      </c>
      <c r="B26" s="177" t="s">
        <v>469</v>
      </c>
      <c r="C26" s="139">
        <v>0</v>
      </c>
      <c r="D26" s="139">
        <v>129.58000000000001</v>
      </c>
      <c r="E26" s="139">
        <v>129.58000000000001</v>
      </c>
      <c r="F26" s="144" t="s">
        <v>454</v>
      </c>
    </row>
    <row r="27" spans="1:6" x14ac:dyDescent="0.2">
      <c r="A27" s="161"/>
      <c r="B27" s="177"/>
      <c r="C27" s="139"/>
      <c r="D27" s="139"/>
      <c r="E27" s="139"/>
      <c r="F27" s="143"/>
    </row>
    <row r="28" spans="1:6" x14ac:dyDescent="0.2">
      <c r="A28" s="174"/>
      <c r="B28" s="174" t="s">
        <v>278</v>
      </c>
      <c r="C28" s="146">
        <f>SUM(C25:C27)</f>
        <v>0</v>
      </c>
      <c r="D28" s="146">
        <f>SUM(D25:D27)</f>
        <v>236.16000000000003</v>
      </c>
      <c r="E28" s="146">
        <f>SUM(E25:E27)</f>
        <v>236.16000000000003</v>
      </c>
      <c r="F28" s="174"/>
    </row>
    <row r="29" spans="1:6" x14ac:dyDescent="0.2">
      <c r="A29" s="160"/>
      <c r="B29" s="160"/>
      <c r="C29" s="168"/>
      <c r="D29" s="168"/>
      <c r="E29" s="168"/>
      <c r="F29" s="160"/>
    </row>
    <row r="30" spans="1:6" x14ac:dyDescent="0.2">
      <c r="A30" s="160"/>
      <c r="B30" s="160"/>
      <c r="C30" s="168"/>
      <c r="D30" s="168"/>
      <c r="E30" s="168"/>
      <c r="F30" s="367" t="s">
        <v>686</v>
      </c>
    </row>
    <row r="31" spans="1:6" ht="11.25" customHeight="1" x14ac:dyDescent="0.2">
      <c r="A31" s="66" t="s">
        <v>191</v>
      </c>
      <c r="B31" s="160"/>
      <c r="C31" s="68"/>
      <c r="D31" s="68"/>
      <c r="E31" s="53"/>
      <c r="F31" s="54" t="s">
        <v>81</v>
      </c>
    </row>
    <row r="32" spans="1:6" x14ac:dyDescent="0.2">
      <c r="A32" s="45"/>
      <c r="B32" s="45"/>
      <c r="C32" s="22"/>
    </row>
    <row r="33" spans="1:6" ht="15" customHeight="1" x14ac:dyDescent="0.2">
      <c r="A33" s="15" t="s">
        <v>46</v>
      </c>
      <c r="B33" s="16" t="s">
        <v>47</v>
      </c>
      <c r="C33" s="58" t="s">
        <v>75</v>
      </c>
      <c r="D33" s="58" t="s">
        <v>76</v>
      </c>
      <c r="E33" s="58" t="s">
        <v>77</v>
      </c>
      <c r="F33" s="59" t="s">
        <v>78</v>
      </c>
    </row>
    <row r="34" spans="1:6" x14ac:dyDescent="0.2">
      <c r="A34" s="177"/>
      <c r="B34" s="177"/>
      <c r="C34" s="139"/>
      <c r="D34" s="180"/>
      <c r="E34" s="180"/>
      <c r="F34" s="143"/>
    </row>
    <row r="35" spans="1:6" x14ac:dyDescent="0.2">
      <c r="A35" s="177"/>
      <c r="B35" s="177"/>
      <c r="C35" s="139"/>
      <c r="D35" s="180"/>
      <c r="E35" s="180"/>
      <c r="F35" s="143"/>
    </row>
    <row r="36" spans="1:6" x14ac:dyDescent="0.2">
      <c r="A36" s="177"/>
      <c r="B36" s="177"/>
      <c r="C36" s="139"/>
      <c r="D36" s="180"/>
      <c r="E36" s="180"/>
      <c r="F36" s="143"/>
    </row>
    <row r="37" spans="1:6" x14ac:dyDescent="0.2">
      <c r="A37" s="177"/>
      <c r="B37" s="177"/>
      <c r="C37" s="139"/>
      <c r="D37" s="180"/>
      <c r="E37" s="180"/>
      <c r="F37" s="143"/>
    </row>
    <row r="38" spans="1:6" x14ac:dyDescent="0.2">
      <c r="A38" s="177"/>
      <c r="B38" s="177"/>
      <c r="C38" s="139"/>
      <c r="D38" s="180"/>
      <c r="E38" s="180"/>
      <c r="F38" s="143"/>
    </row>
    <row r="39" spans="1:6" x14ac:dyDescent="0.2">
      <c r="A39" s="177"/>
      <c r="B39" s="177"/>
      <c r="C39" s="139"/>
      <c r="D39" s="180"/>
      <c r="E39" s="180"/>
      <c r="F39" s="143"/>
    </row>
    <row r="40" spans="1:6" x14ac:dyDescent="0.2">
      <c r="A40" s="181"/>
      <c r="B40" s="181" t="s">
        <v>279</v>
      </c>
      <c r="C40" s="182">
        <f>SUM(C34:C39)</f>
        <v>0</v>
      </c>
      <c r="D40" s="182">
        <f>SUM(D34:D39)</f>
        <v>0</v>
      </c>
      <c r="E40" s="182">
        <f>SUM(E34:E39)</f>
        <v>0</v>
      </c>
      <c r="F40" s="182"/>
    </row>
    <row r="41" spans="1:6" x14ac:dyDescent="0.2">
      <c r="A41" s="153"/>
      <c r="B41" s="154"/>
      <c r="C41" s="155"/>
      <c r="D41" s="155"/>
      <c r="E41" s="155"/>
      <c r="F41" s="154"/>
    </row>
  </sheetData>
  <dataValidations count="6">
    <dataValidation allowBlank="1" showInputMessage="1" showErrorMessage="1" prompt="Corresponde al nombre o descripción de la cuenta de acuerdo al Plan de Cuentas emitido por el CONAC." sqref="B7 B33 B24"/>
    <dataValidation allowBlank="1" showInputMessage="1" showErrorMessage="1" prompt="Diferencia entre el saldo final y el inicial presentados." sqref="E7 E33 E24"/>
    <dataValidation allowBlank="1" showInputMessage="1" showErrorMessage="1" prompt="Indicar el medio como se está amortizando el intangible, por tiempo, por uso." sqref="F7 F33 F24"/>
    <dataValidation allowBlank="1" showInputMessage="1" showErrorMessage="1" prompt="Importe final del periodo que corresponde la información financiera trimestral que se presenta." sqref="D7 D24 D33"/>
    <dataValidation allowBlank="1" showInputMessage="1" showErrorMessage="1" prompt="Saldo al 31 de diciembre del año anterior del ejercio que se presenta." sqref="C7 C24 C33"/>
    <dataValidation allowBlank="1" showInputMessage="1" showErrorMessage="1" prompt="Corresponde al número de la cuenta de acuerdo al Plan de Cuentas emitido por el CONAC (DOF 23/12/2015)." sqref="A7 A24 A33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4" zoomScaleNormal="100" zoomScaleSheetLayoutView="100" workbookViewId="0">
      <selection activeCell="H4" sqref="H4"/>
    </sheetView>
  </sheetViews>
  <sheetFormatPr baseColWidth="10" defaultRowHeight="11.25" x14ac:dyDescent="0.2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238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367" t="s">
        <v>686</v>
      </c>
    </row>
    <row r="5" spans="1:17" ht="11.25" customHeight="1" x14ac:dyDescent="0.2">
      <c r="A5" s="70" t="s">
        <v>83</v>
      </c>
      <c r="B5" s="71"/>
      <c r="C5" s="262"/>
      <c r="D5" s="262"/>
      <c r="E5" s="64"/>
      <c r="F5" s="64"/>
      <c r="G5" s="64"/>
      <c r="H5" s="261" t="s">
        <v>82</v>
      </c>
    </row>
    <row r="6" spans="1:17" x14ac:dyDescent="0.2">
      <c r="J6" s="373"/>
      <c r="K6" s="373"/>
      <c r="L6" s="373"/>
      <c r="M6" s="373"/>
      <c r="N6" s="373"/>
      <c r="O6" s="373"/>
      <c r="P6" s="373"/>
      <c r="Q6" s="373"/>
    </row>
    <row r="7" spans="1:17" x14ac:dyDescent="0.2">
      <c r="A7" s="3" t="s">
        <v>84</v>
      </c>
    </row>
    <row r="8" spans="1:17" ht="52.5" customHeight="1" x14ac:dyDescent="0.2">
      <c r="A8" s="374" t="s">
        <v>85</v>
      </c>
      <c r="B8" s="374"/>
      <c r="C8" s="374"/>
      <c r="D8" s="374"/>
      <c r="E8" s="374"/>
      <c r="F8" s="374"/>
      <c r="G8" s="374"/>
      <c r="H8" s="374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D13" sqref="D13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2" t="s">
        <v>43</v>
      </c>
      <c r="B1" s="72"/>
      <c r="C1" s="6"/>
      <c r="D1" s="7"/>
    </row>
    <row r="2" spans="1:4" x14ac:dyDescent="0.2">
      <c r="A2" s="72" t="s">
        <v>238</v>
      </c>
      <c r="B2" s="72"/>
      <c r="C2" s="6"/>
    </row>
    <row r="3" spans="1:4" x14ac:dyDescent="0.2">
      <c r="A3" s="42"/>
      <c r="B3" s="42"/>
      <c r="C3" s="73"/>
      <c r="D3" s="42"/>
    </row>
    <row r="4" spans="1:4" x14ac:dyDescent="0.2">
      <c r="A4" s="42"/>
      <c r="B4" s="42"/>
      <c r="C4" s="73"/>
      <c r="D4" s="367" t="s">
        <v>686</v>
      </c>
    </row>
    <row r="5" spans="1:4" s="35" customFormat="1" ht="11.25" customHeight="1" x14ac:dyDescent="0.25">
      <c r="A5" s="62" t="s">
        <v>283</v>
      </c>
      <c r="B5" s="280"/>
      <c r="C5" s="74"/>
      <c r="D5" s="75" t="s">
        <v>86</v>
      </c>
    </row>
    <row r="6" spans="1:4" x14ac:dyDescent="0.2">
      <c r="A6" s="76"/>
      <c r="B6" s="76"/>
      <c r="C6" s="77"/>
      <c r="D6" s="76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2" t="s">
        <v>59</v>
      </c>
    </row>
    <row r="8" spans="1:4" x14ac:dyDescent="0.2">
      <c r="A8" s="178"/>
      <c r="B8" s="178"/>
      <c r="C8" s="168"/>
      <c r="D8" s="183"/>
    </row>
    <row r="9" spans="1:4" x14ac:dyDescent="0.2">
      <c r="A9" s="178"/>
      <c r="B9" s="178"/>
      <c r="C9" s="184"/>
      <c r="D9" s="183"/>
    </row>
    <row r="10" spans="1:4" x14ac:dyDescent="0.2">
      <c r="A10" s="178"/>
      <c r="B10" s="178"/>
      <c r="C10" s="184"/>
      <c r="D10" s="185"/>
    </row>
    <row r="11" spans="1:4" x14ac:dyDescent="0.2">
      <c r="A11" s="158"/>
      <c r="B11" s="158" t="s">
        <v>284</v>
      </c>
      <c r="C11" s="150">
        <f>SUM(C8:C10)</f>
        <v>0</v>
      </c>
      <c r="D11" s="186"/>
    </row>
    <row r="13" spans="1:4" x14ac:dyDescent="0.2">
      <c r="D13" s="367" t="s">
        <v>686</v>
      </c>
    </row>
    <row r="14" spans="1:4" ht="11.25" customHeight="1" x14ac:dyDescent="0.2">
      <c r="A14" s="62" t="s">
        <v>184</v>
      </c>
      <c r="B14" s="280"/>
      <c r="C14" s="74"/>
      <c r="D14" s="75" t="s">
        <v>86</v>
      </c>
    </row>
    <row r="15" spans="1:4" x14ac:dyDescent="0.2">
      <c r="A15" s="76"/>
      <c r="B15" s="76"/>
      <c r="C15" s="77"/>
      <c r="D15" s="76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 x14ac:dyDescent="0.2">
      <c r="A17" s="178"/>
      <c r="B17" s="178"/>
      <c r="C17" s="168"/>
      <c r="D17" s="183"/>
    </row>
    <row r="18" spans="1:4" x14ac:dyDescent="0.2">
      <c r="A18" s="178"/>
      <c r="B18" s="178"/>
      <c r="C18" s="184"/>
      <c r="D18" s="183"/>
    </row>
    <row r="19" spans="1:4" x14ac:dyDescent="0.2">
      <c r="A19" s="178"/>
      <c r="B19" s="178"/>
      <c r="C19" s="184"/>
      <c r="D19" s="185"/>
    </row>
    <row r="20" spans="1:4" x14ac:dyDescent="0.2">
      <c r="A20" s="158"/>
      <c r="B20" s="158" t="s">
        <v>280</v>
      </c>
      <c r="C20" s="150">
        <f>SUM(C17:C19)</f>
        <v>0</v>
      </c>
      <c r="D20" s="186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5" zoomScaleNormal="100" zoomScaleSheetLayoutView="100" workbookViewId="0">
      <selection activeCell="B40" sqref="B40"/>
    </sheetView>
  </sheetViews>
  <sheetFormatPr baseColWidth="10" defaultColWidth="13.7109375" defaultRowHeight="11.25" x14ac:dyDescent="0.2"/>
  <cols>
    <col min="1" max="1" width="20.7109375" style="281" customWidth="1"/>
    <col min="2" max="2" width="50.7109375" style="281" customWidth="1"/>
    <col min="3" max="7" width="17.7109375" style="9" customWidth="1"/>
    <col min="8" max="8" width="17.7109375" style="281" customWidth="1"/>
    <col min="9" max="16384" width="13.7109375" style="281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238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285</v>
      </c>
      <c r="B5" s="335"/>
      <c r="C5" s="79"/>
      <c r="D5" s="79"/>
      <c r="E5" s="79"/>
      <c r="F5" s="79"/>
      <c r="G5" s="79"/>
      <c r="H5" s="80" t="s">
        <v>87</v>
      </c>
    </row>
    <row r="6" spans="1:8" x14ac:dyDescent="0.2">
      <c r="A6" s="279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ht="22.5" x14ac:dyDescent="0.2">
      <c r="A8" s="161" t="s">
        <v>709</v>
      </c>
      <c r="B8" s="161" t="s">
        <v>505</v>
      </c>
      <c r="C8" s="139">
        <v>1032422.69</v>
      </c>
      <c r="D8" s="139"/>
      <c r="E8" s="139"/>
      <c r="F8" s="139"/>
      <c r="G8" s="139"/>
      <c r="H8" s="187" t="s">
        <v>471</v>
      </c>
    </row>
    <row r="9" spans="1:8" ht="22.5" x14ac:dyDescent="0.2">
      <c r="A9" s="161" t="s">
        <v>710</v>
      </c>
      <c r="B9" s="161" t="s">
        <v>711</v>
      </c>
      <c r="C9" s="139">
        <v>3160</v>
      </c>
      <c r="D9" s="139"/>
      <c r="E9" s="139"/>
      <c r="F9" s="139"/>
      <c r="G9" s="139"/>
      <c r="H9" s="187" t="s">
        <v>471</v>
      </c>
    </row>
    <row r="10" spans="1:8" ht="22.5" x14ac:dyDescent="0.2">
      <c r="A10" s="161" t="s">
        <v>712</v>
      </c>
      <c r="B10" s="161" t="s">
        <v>470</v>
      </c>
      <c r="C10" s="139">
        <v>42262.080000000002</v>
      </c>
      <c r="D10" s="139"/>
      <c r="E10" s="139"/>
      <c r="F10" s="139"/>
      <c r="G10" s="139"/>
      <c r="H10" s="187" t="s">
        <v>471</v>
      </c>
    </row>
    <row r="11" spans="1:8" ht="22.5" x14ac:dyDescent="0.2">
      <c r="A11" s="161" t="s">
        <v>713</v>
      </c>
      <c r="B11" s="161" t="s">
        <v>714</v>
      </c>
      <c r="C11" s="139">
        <v>66547.5</v>
      </c>
      <c r="D11" s="139"/>
      <c r="E11" s="139"/>
      <c r="F11" s="139"/>
      <c r="G11" s="139"/>
      <c r="H11" s="187" t="s">
        <v>471</v>
      </c>
    </row>
    <row r="12" spans="1:8" ht="22.5" x14ac:dyDescent="0.2">
      <c r="A12" s="161" t="s">
        <v>715</v>
      </c>
      <c r="B12" s="161" t="s">
        <v>716</v>
      </c>
      <c r="C12" s="139">
        <v>14420.38</v>
      </c>
      <c r="D12" s="139"/>
      <c r="E12" s="139"/>
      <c r="F12" s="139"/>
      <c r="G12" s="139"/>
      <c r="H12" s="187" t="s">
        <v>471</v>
      </c>
    </row>
    <row r="13" spans="1:8" ht="22.5" x14ac:dyDescent="0.2">
      <c r="A13" s="161" t="s">
        <v>472</v>
      </c>
      <c r="B13" s="161" t="s">
        <v>473</v>
      </c>
      <c r="C13" s="139">
        <v>2664.7</v>
      </c>
      <c r="D13" s="139"/>
      <c r="E13" s="139"/>
      <c r="F13" s="139"/>
      <c r="G13" s="139"/>
      <c r="H13" s="187" t="s">
        <v>471</v>
      </c>
    </row>
    <row r="14" spans="1:8" ht="22.5" x14ac:dyDescent="0.2">
      <c r="A14" s="161" t="s">
        <v>474</v>
      </c>
      <c r="B14" s="161" t="s">
        <v>475</v>
      </c>
      <c r="C14" s="139">
        <v>108.02</v>
      </c>
      <c r="D14" s="139"/>
      <c r="E14" s="139"/>
      <c r="F14" s="139"/>
      <c r="G14" s="139"/>
      <c r="H14" s="187" t="s">
        <v>471</v>
      </c>
    </row>
    <row r="15" spans="1:8" ht="22.5" x14ac:dyDescent="0.2">
      <c r="A15" s="161" t="s">
        <v>476</v>
      </c>
      <c r="B15" s="161" t="s">
        <v>477</v>
      </c>
      <c r="C15" s="139">
        <v>248.74</v>
      </c>
      <c r="D15" s="139"/>
      <c r="E15" s="139"/>
      <c r="F15" s="139"/>
      <c r="G15" s="139"/>
      <c r="H15" s="187" t="s">
        <v>471</v>
      </c>
    </row>
    <row r="16" spans="1:8" ht="22.5" x14ac:dyDescent="0.2">
      <c r="A16" s="161" t="s">
        <v>478</v>
      </c>
      <c r="B16" s="161" t="s">
        <v>479</v>
      </c>
      <c r="C16" s="139">
        <v>1214460.8</v>
      </c>
      <c r="D16" s="139"/>
      <c r="E16" s="139"/>
      <c r="F16" s="139"/>
      <c r="G16" s="139"/>
      <c r="H16" s="187" t="s">
        <v>471</v>
      </c>
    </row>
    <row r="17" spans="1:8" ht="22.5" x14ac:dyDescent="0.2">
      <c r="A17" s="161" t="s">
        <v>480</v>
      </c>
      <c r="B17" s="161" t="s">
        <v>481</v>
      </c>
      <c r="C17" s="139">
        <v>156948.15</v>
      </c>
      <c r="D17" s="139"/>
      <c r="E17" s="139"/>
      <c r="F17" s="139"/>
      <c r="G17" s="139"/>
      <c r="H17" s="187" t="s">
        <v>471</v>
      </c>
    </row>
    <row r="18" spans="1:8" ht="22.5" x14ac:dyDescent="0.2">
      <c r="A18" s="161" t="s">
        <v>668</v>
      </c>
      <c r="B18" s="161" t="s">
        <v>669</v>
      </c>
      <c r="C18" s="139">
        <v>283.02</v>
      </c>
      <c r="D18" s="139"/>
      <c r="E18" s="139"/>
      <c r="F18" s="139"/>
      <c r="G18" s="139"/>
      <c r="H18" s="187" t="s">
        <v>471</v>
      </c>
    </row>
    <row r="19" spans="1:8" ht="22.5" x14ac:dyDescent="0.2">
      <c r="A19" s="161" t="s">
        <v>482</v>
      </c>
      <c r="B19" s="161" t="s">
        <v>483</v>
      </c>
      <c r="C19" s="139">
        <v>116598.08</v>
      </c>
      <c r="D19" s="139"/>
      <c r="E19" s="139"/>
      <c r="F19" s="139"/>
      <c r="G19" s="139"/>
      <c r="H19" s="187" t="s">
        <v>471</v>
      </c>
    </row>
    <row r="20" spans="1:8" ht="22.5" x14ac:dyDescent="0.2">
      <c r="A20" s="161" t="s">
        <v>484</v>
      </c>
      <c r="B20" s="161" t="s">
        <v>485</v>
      </c>
      <c r="C20" s="139">
        <v>522014.41</v>
      </c>
      <c r="D20" s="139"/>
      <c r="E20" s="139"/>
      <c r="F20" s="139"/>
      <c r="G20" s="139"/>
      <c r="H20" s="187" t="s">
        <v>471</v>
      </c>
    </row>
    <row r="21" spans="1:8" ht="22.5" x14ac:dyDescent="0.2">
      <c r="A21" s="161" t="s">
        <v>486</v>
      </c>
      <c r="B21" s="161" t="s">
        <v>487</v>
      </c>
      <c r="C21" s="139">
        <v>79845.84</v>
      </c>
      <c r="D21" s="139"/>
      <c r="E21" s="139"/>
      <c r="F21" s="139"/>
      <c r="G21" s="139"/>
      <c r="H21" s="187" t="s">
        <v>471</v>
      </c>
    </row>
    <row r="22" spans="1:8" x14ac:dyDescent="0.2">
      <c r="A22" s="196"/>
      <c r="B22" s="196" t="s">
        <v>287</v>
      </c>
      <c r="C22" s="363">
        <f>SUM(C8:C21)</f>
        <v>3251984.41</v>
      </c>
      <c r="D22" s="189">
        <f>SUM(D8:D21)</f>
        <v>0</v>
      </c>
      <c r="E22" s="189">
        <f>SUM(E8:E21)</f>
        <v>0</v>
      </c>
      <c r="F22" s="189">
        <f>SUM(F8:F21)</f>
        <v>0</v>
      </c>
      <c r="G22" s="189">
        <f>SUM(G8:G21)</f>
        <v>0</v>
      </c>
      <c r="H22" s="189"/>
    </row>
    <row r="25" spans="1:8" x14ac:dyDescent="0.2">
      <c r="A25" s="10" t="s">
        <v>286</v>
      </c>
      <c r="B25" s="335"/>
      <c r="C25" s="79"/>
      <c r="D25" s="79"/>
      <c r="E25" s="79"/>
      <c r="F25" s="79"/>
      <c r="G25" s="79"/>
      <c r="H25" s="80" t="s">
        <v>87</v>
      </c>
    </row>
    <row r="26" spans="1:8" x14ac:dyDescent="0.2">
      <c r="A26" s="279"/>
    </row>
    <row r="27" spans="1:8" ht="15" customHeight="1" x14ac:dyDescent="0.2">
      <c r="A27" s="15" t="s">
        <v>46</v>
      </c>
      <c r="B27" s="16" t="s">
        <v>47</v>
      </c>
      <c r="C27" s="17" t="s">
        <v>48</v>
      </c>
      <c r="D27" s="40" t="s">
        <v>55</v>
      </c>
      <c r="E27" s="40" t="s">
        <v>56</v>
      </c>
      <c r="F27" s="40" t="s">
        <v>57</v>
      </c>
      <c r="G27" s="41" t="s">
        <v>58</v>
      </c>
      <c r="H27" s="16" t="s">
        <v>59</v>
      </c>
    </row>
    <row r="28" spans="1:8" ht="21.75" customHeight="1" x14ac:dyDescent="0.2">
      <c r="A28" s="161" t="s">
        <v>717</v>
      </c>
      <c r="B28" s="161" t="s">
        <v>718</v>
      </c>
      <c r="C28" s="139">
        <v>6386.08</v>
      </c>
      <c r="D28" s="344"/>
      <c r="E28" s="344"/>
      <c r="F28" s="344"/>
      <c r="G28" s="345"/>
      <c r="H28" s="187" t="s">
        <v>471</v>
      </c>
    </row>
    <row r="29" spans="1:8" ht="21.75" customHeight="1" x14ac:dyDescent="0.2">
      <c r="A29" s="161" t="s">
        <v>719</v>
      </c>
      <c r="B29" s="161" t="s">
        <v>720</v>
      </c>
      <c r="C29" s="139">
        <v>352.4</v>
      </c>
      <c r="D29" s="344"/>
      <c r="E29" s="344"/>
      <c r="F29" s="344"/>
      <c r="G29" s="345"/>
      <c r="H29" s="187" t="s">
        <v>471</v>
      </c>
    </row>
    <row r="30" spans="1:8" ht="21.75" customHeight="1" x14ac:dyDescent="0.2">
      <c r="A30" s="161" t="s">
        <v>721</v>
      </c>
      <c r="B30" s="161" t="s">
        <v>722</v>
      </c>
      <c r="C30" s="139">
        <v>71836</v>
      </c>
      <c r="D30" s="344"/>
      <c r="E30" s="344"/>
      <c r="F30" s="344"/>
      <c r="G30" s="345"/>
      <c r="H30" s="187" t="s">
        <v>471</v>
      </c>
    </row>
    <row r="31" spans="1:8" ht="21.75" customHeight="1" x14ac:dyDescent="0.2">
      <c r="A31" s="161" t="s">
        <v>723</v>
      </c>
      <c r="B31" s="161" t="s">
        <v>724</v>
      </c>
      <c r="C31" s="139">
        <v>289.45999999999998</v>
      </c>
      <c r="D31" s="344"/>
      <c r="E31" s="344"/>
      <c r="F31" s="344"/>
      <c r="G31" s="345"/>
      <c r="H31" s="187" t="s">
        <v>471</v>
      </c>
    </row>
    <row r="32" spans="1:8" ht="21.75" customHeight="1" x14ac:dyDescent="0.2">
      <c r="A32" s="161" t="s">
        <v>725</v>
      </c>
      <c r="B32" s="161" t="s">
        <v>726</v>
      </c>
      <c r="C32" s="139">
        <v>111.73</v>
      </c>
      <c r="D32" s="344"/>
      <c r="E32" s="344"/>
      <c r="F32" s="344"/>
      <c r="G32" s="345"/>
      <c r="H32" s="187" t="s">
        <v>471</v>
      </c>
    </row>
    <row r="33" spans="1:8" ht="21.75" customHeight="1" x14ac:dyDescent="0.2">
      <c r="A33" s="161" t="s">
        <v>727</v>
      </c>
      <c r="B33" s="161" t="s">
        <v>728</v>
      </c>
      <c r="C33" s="139">
        <v>5204.22</v>
      </c>
      <c r="D33" s="344"/>
      <c r="E33" s="344"/>
      <c r="F33" s="344"/>
      <c r="G33" s="345"/>
      <c r="H33" s="187" t="s">
        <v>471</v>
      </c>
    </row>
    <row r="34" spans="1:8" ht="21.75" customHeight="1" x14ac:dyDescent="0.2">
      <c r="A34" s="161" t="s">
        <v>729</v>
      </c>
      <c r="B34" s="161" t="s">
        <v>730</v>
      </c>
      <c r="C34" s="139">
        <v>49.56</v>
      </c>
      <c r="D34" s="344"/>
      <c r="E34" s="344"/>
      <c r="F34" s="344"/>
      <c r="G34" s="345"/>
      <c r="H34" s="187" t="s">
        <v>471</v>
      </c>
    </row>
    <row r="35" spans="1:8" ht="21.75" customHeight="1" x14ac:dyDescent="0.2">
      <c r="A35" s="161" t="s">
        <v>731</v>
      </c>
      <c r="B35" s="161" t="s">
        <v>732</v>
      </c>
      <c r="C35" s="139">
        <v>399.99</v>
      </c>
      <c r="D35" s="344"/>
      <c r="E35" s="344"/>
      <c r="F35" s="344"/>
      <c r="G35" s="345"/>
      <c r="H35" s="187" t="s">
        <v>471</v>
      </c>
    </row>
    <row r="36" spans="1:8" x14ac:dyDescent="0.2">
      <c r="A36" s="188"/>
      <c r="B36" s="188" t="s">
        <v>288</v>
      </c>
      <c r="C36" s="189">
        <f>SUM(C28:C35)</f>
        <v>84629.440000000002</v>
      </c>
      <c r="D36" s="189">
        <f t="shared" ref="D36:G36" si="0">SUM(D28:D35)</f>
        <v>0</v>
      </c>
      <c r="E36" s="189">
        <f t="shared" si="0"/>
        <v>0</v>
      </c>
      <c r="F36" s="189">
        <f t="shared" si="0"/>
        <v>0</v>
      </c>
      <c r="G36" s="189">
        <f t="shared" si="0"/>
        <v>0</v>
      </c>
      <c r="H36" s="189"/>
    </row>
    <row r="40" spans="1:8" x14ac:dyDescent="0.2">
      <c r="C40" s="281"/>
      <c r="D40" s="281"/>
      <c r="E40" s="281"/>
      <c r="F40" s="281"/>
      <c r="G40" s="281"/>
    </row>
    <row r="41" spans="1:8" x14ac:dyDescent="0.2">
      <c r="C41" s="281"/>
      <c r="D41" s="281"/>
      <c r="E41" s="281"/>
      <c r="F41" s="281"/>
      <c r="G41" s="281"/>
    </row>
    <row r="42" spans="1:8" x14ac:dyDescent="0.2">
      <c r="C42" s="281"/>
      <c r="D42" s="281"/>
      <c r="E42" s="281"/>
      <c r="F42" s="281"/>
      <c r="G42" s="281"/>
    </row>
    <row r="43" spans="1:8" x14ac:dyDescent="0.2">
      <c r="C43" s="281"/>
      <c r="D43" s="281"/>
      <c r="E43" s="281"/>
      <c r="F43" s="281"/>
      <c r="G43" s="281"/>
    </row>
    <row r="44" spans="1:8" x14ac:dyDescent="0.2">
      <c r="C44" s="281"/>
      <c r="D44" s="281"/>
      <c r="E44" s="281"/>
      <c r="F44" s="281"/>
      <c r="G44" s="281"/>
    </row>
    <row r="45" spans="1:8" x14ac:dyDescent="0.2">
      <c r="C45" s="281"/>
      <c r="D45" s="281"/>
      <c r="E45" s="281"/>
      <c r="F45" s="281"/>
      <c r="G45" s="281"/>
    </row>
    <row r="46" spans="1:8" x14ac:dyDescent="0.2">
      <c r="C46" s="281"/>
      <c r="D46" s="281"/>
      <c r="E46" s="281"/>
      <c r="F46" s="281"/>
      <c r="G46" s="281"/>
    </row>
    <row r="47" spans="1:8" x14ac:dyDescent="0.2">
      <c r="C47" s="281"/>
      <c r="D47" s="281"/>
      <c r="E47" s="281"/>
      <c r="F47" s="281"/>
      <c r="G47" s="281"/>
    </row>
    <row r="48" spans="1:8" x14ac:dyDescent="0.2">
      <c r="C48" s="281"/>
      <c r="D48" s="281"/>
      <c r="E48" s="281"/>
      <c r="F48" s="281"/>
      <c r="G48" s="281"/>
    </row>
    <row r="49" spans="3:7" x14ac:dyDescent="0.2">
      <c r="C49" s="281"/>
      <c r="D49" s="281"/>
      <c r="E49" s="281"/>
      <c r="F49" s="281"/>
      <c r="G49" s="281"/>
    </row>
  </sheetData>
  <dataValidations disablePrompts="1" count="8">
    <dataValidation allowBlank="1" showInputMessage="1" showErrorMessage="1" prompt="Corresponde al nombre o descripción de la cuenta de acuerdo al Plan de Cuentas emitido por el CONAC." sqref="B7 B27"/>
    <dataValidation allowBlank="1" showInputMessage="1" showErrorMessage="1" prompt="Importe de la cuentas por cobrar con fecha de vencimiento de 1 a 90 días." sqref="D7 D27:D35"/>
    <dataValidation allowBlank="1" showInputMessage="1" showErrorMessage="1" prompt="Importe de la cuentas por cobrar con fecha de vencimiento de 91 a 180 días." sqref="E7 E27:E35"/>
    <dataValidation allowBlank="1" showInputMessage="1" showErrorMessage="1" prompt="Importe de la cuentas por cobrar con fecha de vencimiento de 181 a 365 días." sqref="F7 F27:F35"/>
    <dataValidation allowBlank="1" showInputMessage="1" showErrorMessage="1" prompt="Importe de la cuentas por cobrar con vencimiento mayor a 365 días." sqref="G7 G27:G35"/>
    <dataValidation allowBlank="1" showInputMessage="1" showErrorMessage="1" prompt="Informar sobre la factibilidad de pago." sqref="H7 H27"/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E12" sqref="E12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238</v>
      </c>
      <c r="B2" s="3"/>
      <c r="D2" s="9"/>
      <c r="E2" s="7" t="s">
        <v>44</v>
      </c>
    </row>
    <row r="4" spans="1:5" x14ac:dyDescent="0.2">
      <c r="E4" s="367" t="s">
        <v>686</v>
      </c>
    </row>
    <row r="5" spans="1:5" ht="11.25" customHeight="1" x14ac:dyDescent="0.2">
      <c r="A5" s="265" t="s">
        <v>248</v>
      </c>
      <c r="B5" s="265"/>
      <c r="E5" s="80" t="s">
        <v>88</v>
      </c>
    </row>
    <row r="6" spans="1:5" x14ac:dyDescent="0.2">
      <c r="D6" s="79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3" customFormat="1" ht="11.25" customHeight="1" x14ac:dyDescent="0.2">
      <c r="A8" s="161"/>
      <c r="B8" s="161"/>
      <c r="C8" s="187"/>
      <c r="D8" s="187"/>
      <c r="E8" s="143"/>
    </row>
    <row r="9" spans="1:5" x14ac:dyDescent="0.2">
      <c r="A9" s="161"/>
      <c r="B9" s="161"/>
      <c r="C9" s="187"/>
      <c r="D9" s="187"/>
      <c r="E9" s="143"/>
    </row>
    <row r="10" spans="1:5" x14ac:dyDescent="0.2">
      <c r="A10" s="196"/>
      <c r="B10" s="196" t="s">
        <v>290</v>
      </c>
      <c r="C10" s="197">
        <f>SUM(C8:C9)</f>
        <v>0</v>
      </c>
      <c r="D10" s="195"/>
      <c r="E10" s="195"/>
    </row>
    <row r="12" spans="1:5" x14ac:dyDescent="0.2">
      <c r="E12" s="367" t="s">
        <v>686</v>
      </c>
    </row>
    <row r="13" spans="1:5" ht="11.25" customHeight="1" x14ac:dyDescent="0.2">
      <c r="A13" s="10" t="s">
        <v>289</v>
      </c>
      <c r="B13" s="276"/>
      <c r="D13" s="275"/>
      <c r="E13" s="80" t="s">
        <v>88</v>
      </c>
    </row>
    <row r="14" spans="1:5" x14ac:dyDescent="0.2">
      <c r="A14" s="279"/>
      <c r="B14" s="281"/>
      <c r="D14" s="275"/>
      <c r="E14" s="275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x14ac:dyDescent="0.2">
      <c r="A16" s="190"/>
      <c r="B16" s="191"/>
      <c r="C16" s="192"/>
      <c r="D16" s="187"/>
      <c r="E16" s="143"/>
    </row>
    <row r="17" spans="1:5" x14ac:dyDescent="0.2">
      <c r="A17" s="161"/>
      <c r="B17" s="193"/>
      <c r="C17" s="187"/>
      <c r="D17" s="187"/>
      <c r="E17" s="143"/>
    </row>
    <row r="18" spans="1:5" x14ac:dyDescent="0.2">
      <c r="A18" s="188"/>
      <c r="B18" s="188" t="s">
        <v>291</v>
      </c>
      <c r="C18" s="194">
        <f>SUM(C16:C17)</f>
        <v>0</v>
      </c>
      <c r="D18" s="195"/>
      <c r="E18" s="195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E20" sqref="E2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 x14ac:dyDescent="0.2">
      <c r="A1" s="72" t="s">
        <v>43</v>
      </c>
      <c r="B1" s="72"/>
      <c r="C1" s="81"/>
      <c r="D1" s="82"/>
      <c r="E1" s="7"/>
    </row>
    <row r="2" spans="1:5" s="42" customFormat="1" x14ac:dyDescent="0.2">
      <c r="A2" s="72" t="s">
        <v>238</v>
      </c>
      <c r="B2" s="72"/>
      <c r="C2" s="43"/>
    </row>
    <row r="3" spans="1:5" s="42" customFormat="1" x14ac:dyDescent="0.2">
      <c r="C3" s="43"/>
    </row>
    <row r="4" spans="1:5" s="42" customFormat="1" x14ac:dyDescent="0.2">
      <c r="C4" s="43"/>
      <c r="E4" s="367" t="s">
        <v>686</v>
      </c>
    </row>
    <row r="5" spans="1:5" s="42" customFormat="1" x14ac:dyDescent="0.2">
      <c r="A5" s="10" t="s">
        <v>185</v>
      </c>
      <c r="B5" s="12"/>
      <c r="C5" s="9"/>
      <c r="D5" s="8"/>
      <c r="E5" s="80" t="s">
        <v>295</v>
      </c>
    </row>
    <row r="6" spans="1:5" s="42" customFormat="1" x14ac:dyDescent="0.2">
      <c r="A6" s="279"/>
      <c r="B6" s="281"/>
      <c r="C6" s="9"/>
      <c r="D6" s="8"/>
      <c r="E6" s="8"/>
    </row>
    <row r="7" spans="1:5" s="42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 x14ac:dyDescent="0.2">
      <c r="A8" s="190"/>
      <c r="B8" s="191"/>
      <c r="C8" s="192"/>
      <c r="D8" s="187"/>
      <c r="E8" s="143"/>
    </row>
    <row r="9" spans="1:5" s="42" customFormat="1" x14ac:dyDescent="0.2">
      <c r="A9" s="161"/>
      <c r="B9" s="193"/>
      <c r="C9" s="187"/>
      <c r="D9" s="187"/>
      <c r="E9" s="143"/>
    </row>
    <row r="10" spans="1:5" s="42" customFormat="1" x14ac:dyDescent="0.2">
      <c r="A10" s="188"/>
      <c r="B10" s="188" t="s">
        <v>292</v>
      </c>
      <c r="C10" s="194">
        <f>SUM(C8:C9)</f>
        <v>0</v>
      </c>
      <c r="D10" s="195"/>
      <c r="E10" s="195"/>
    </row>
    <row r="11" spans="1:5" s="42" customFormat="1" x14ac:dyDescent="0.2">
      <c r="C11" s="43"/>
    </row>
    <row r="12" spans="1:5" s="42" customFormat="1" x14ac:dyDescent="0.2">
      <c r="C12" s="43"/>
      <c r="E12" s="367" t="s">
        <v>686</v>
      </c>
    </row>
    <row r="13" spans="1:5" s="42" customFormat="1" ht="11.25" customHeight="1" x14ac:dyDescent="0.2">
      <c r="A13" s="10" t="s">
        <v>186</v>
      </c>
      <c r="B13" s="10"/>
      <c r="C13" s="43"/>
      <c r="D13" s="83"/>
      <c r="E13" s="12" t="s">
        <v>90</v>
      </c>
    </row>
    <row r="14" spans="1:5" s="82" customFormat="1" x14ac:dyDescent="0.2">
      <c r="A14" s="45"/>
      <c r="B14" s="45"/>
      <c r="C14" s="79"/>
      <c r="D14" s="83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3" customFormat="1" ht="11.25" customHeight="1" x14ac:dyDescent="0.2">
      <c r="A16" s="156"/>
      <c r="B16" s="173"/>
      <c r="C16" s="139"/>
      <c r="D16" s="139"/>
      <c r="E16" s="143"/>
    </row>
    <row r="17" spans="1:5" x14ac:dyDescent="0.2">
      <c r="A17" s="156"/>
      <c r="B17" s="173"/>
      <c r="C17" s="139"/>
      <c r="D17" s="139"/>
      <c r="E17" s="143"/>
    </row>
    <row r="18" spans="1:5" x14ac:dyDescent="0.2">
      <c r="A18" s="198"/>
      <c r="B18" s="198" t="s">
        <v>294</v>
      </c>
      <c r="C18" s="199">
        <f>SUM(C16:C17)</f>
        <v>0</v>
      </c>
      <c r="D18" s="146"/>
      <c r="E18" s="146"/>
    </row>
    <row r="20" spans="1:5" x14ac:dyDescent="0.2">
      <c r="E20" s="367" t="s">
        <v>686</v>
      </c>
    </row>
    <row r="21" spans="1:5" x14ac:dyDescent="0.2">
      <c r="A21" s="10" t="s">
        <v>192</v>
      </c>
      <c r="B21" s="135"/>
      <c r="D21" s="136"/>
      <c r="E21" s="80" t="s">
        <v>295</v>
      </c>
    </row>
    <row r="22" spans="1:5" x14ac:dyDescent="0.2">
      <c r="A22" s="279"/>
      <c r="B22" s="281"/>
      <c r="D22" s="136"/>
      <c r="E22" s="136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 x14ac:dyDescent="0.2">
      <c r="A24" s="190"/>
      <c r="B24" s="191"/>
      <c r="C24" s="192"/>
      <c r="D24" s="187"/>
      <c r="E24" s="143"/>
    </row>
    <row r="25" spans="1:5" x14ac:dyDescent="0.2">
      <c r="A25" s="161"/>
      <c r="B25" s="193"/>
      <c r="C25" s="187"/>
      <c r="D25" s="187"/>
      <c r="E25" s="143"/>
    </row>
    <row r="26" spans="1:5" x14ac:dyDescent="0.2">
      <c r="A26" s="188"/>
      <c r="B26" s="188" t="s">
        <v>293</v>
      </c>
      <c r="C26" s="194">
        <f>SUM(C24:C25)</f>
        <v>0</v>
      </c>
      <c r="D26" s="195"/>
      <c r="E26" s="195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opLeftCell="H4" zoomScaleNormal="100" zoomScaleSheetLayoutView="100" workbookViewId="0">
      <selection activeCell="M12" sqref="M12"/>
    </sheetView>
  </sheetViews>
  <sheetFormatPr baseColWidth="10" defaultRowHeight="11.25" x14ac:dyDescent="0.2"/>
  <cols>
    <col min="1" max="1" width="8.7109375" style="84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6" customWidth="1"/>
    <col min="8" max="8" width="14.28515625" style="86" customWidth="1"/>
    <col min="9" max="9" width="13.42578125" style="86" customWidth="1"/>
    <col min="10" max="10" width="9.42578125" style="86" customWidth="1"/>
    <col min="11" max="12" width="9.7109375" style="86" customWidth="1"/>
    <col min="13" max="15" width="12.7109375" style="86" customWidth="1"/>
    <col min="16" max="16" width="9.140625" style="2" customWidth="1"/>
    <col min="17" max="18" width="10.7109375" style="2" customWidth="1"/>
    <col min="19" max="19" width="10.7109375" style="9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89"/>
    <col min="29" max="16384" width="11.42578125" style="290"/>
  </cols>
  <sheetData>
    <row r="1" spans="1:28" s="82" customFormat="1" ht="18" customHeight="1" x14ac:dyDescent="0.2">
      <c r="A1" s="375" t="s">
        <v>298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7"/>
      <c r="AB1" s="42"/>
    </row>
    <row r="2" spans="1:28" s="82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5"/>
      <c r="T2" s="8"/>
      <c r="U2" s="8"/>
      <c r="V2" s="8"/>
      <c r="W2" s="8"/>
      <c r="X2" s="8"/>
      <c r="Y2" s="8"/>
      <c r="Z2" s="8"/>
      <c r="AA2" s="8"/>
      <c r="AB2" s="42"/>
    </row>
    <row r="3" spans="1:28" s="82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5"/>
      <c r="T3" s="8"/>
      <c r="U3" s="8"/>
      <c r="V3" s="8"/>
      <c r="W3" s="8"/>
      <c r="X3" s="8"/>
      <c r="Y3" s="8"/>
      <c r="Z3" s="8"/>
      <c r="AA3" s="8"/>
      <c r="AB3" s="42"/>
    </row>
    <row r="4" spans="1:28" s="82" customFormat="1" ht="11.25" customHeight="1" x14ac:dyDescent="0.2">
      <c r="A4" s="379" t="s">
        <v>176</v>
      </c>
      <c r="B4" s="380"/>
      <c r="C4" s="380"/>
      <c r="D4" s="380"/>
      <c r="E4" s="381"/>
      <c r="F4" s="43"/>
      <c r="G4" s="43"/>
      <c r="H4" s="43"/>
      <c r="I4" s="43"/>
      <c r="J4" s="86"/>
      <c r="K4" s="86"/>
      <c r="L4" s="86"/>
      <c r="M4" s="86"/>
      <c r="N4" s="86"/>
      <c r="O4" s="9"/>
      <c r="P4" s="376" t="s">
        <v>91</v>
      </c>
      <c r="Q4" s="376"/>
      <c r="R4" s="376"/>
      <c r="S4" s="376"/>
      <c r="T4" s="376"/>
      <c r="U4" s="8"/>
      <c r="V4" s="8"/>
      <c r="W4" s="8"/>
      <c r="X4" s="8"/>
      <c r="Y4" s="8"/>
      <c r="Z4" s="8"/>
      <c r="AA4" s="8"/>
      <c r="AB4" s="42"/>
    </row>
    <row r="5" spans="1:28" s="82" customFormat="1" x14ac:dyDescent="0.2">
      <c r="A5" s="247"/>
      <c r="B5" s="248"/>
      <c r="C5" s="249"/>
      <c r="D5" s="19"/>
      <c r="E5" s="83"/>
      <c r="F5" s="79"/>
      <c r="G5" s="79"/>
      <c r="H5" s="79"/>
      <c r="I5" s="79"/>
      <c r="J5" s="21"/>
      <c r="K5" s="21"/>
      <c r="L5" s="21"/>
      <c r="M5" s="21"/>
      <c r="N5" s="21"/>
      <c r="O5" s="21"/>
      <c r="P5" s="19"/>
      <c r="Q5" s="19"/>
      <c r="R5" s="19"/>
      <c r="S5" s="87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50"/>
      <c r="B6" s="377" t="s">
        <v>92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8"/>
    </row>
    <row r="7" spans="1:28" ht="12.95" customHeight="1" x14ac:dyDescent="0.2">
      <c r="A7" s="287"/>
      <c r="B7" s="287"/>
      <c r="C7" s="287"/>
      <c r="D7" s="287"/>
      <c r="E7" s="287"/>
      <c r="F7" s="297" t="s">
        <v>166</v>
      </c>
      <c r="G7" s="298"/>
      <c r="H7" s="302" t="s">
        <v>328</v>
      </c>
      <c r="I7" s="299"/>
      <c r="J7" s="287"/>
      <c r="K7" s="297" t="s">
        <v>167</v>
      </c>
      <c r="L7" s="298"/>
      <c r="M7" s="299"/>
      <c r="N7" s="299"/>
      <c r="O7" s="299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</row>
    <row r="8" spans="1:28" s="292" customFormat="1" ht="33.75" customHeight="1" x14ac:dyDescent="0.25">
      <c r="A8" s="288" t="s">
        <v>171</v>
      </c>
      <c r="B8" s="288" t="s">
        <v>93</v>
      </c>
      <c r="C8" s="288" t="s">
        <v>94</v>
      </c>
      <c r="D8" s="288" t="s">
        <v>198</v>
      </c>
      <c r="E8" s="288" t="s">
        <v>172</v>
      </c>
      <c r="F8" s="300" t="s">
        <v>106</v>
      </c>
      <c r="G8" s="300" t="s">
        <v>107</v>
      </c>
      <c r="H8" s="300" t="s">
        <v>107</v>
      </c>
      <c r="I8" s="301" t="s">
        <v>173</v>
      </c>
      <c r="J8" s="288" t="s">
        <v>95</v>
      </c>
      <c r="K8" s="300" t="s">
        <v>106</v>
      </c>
      <c r="L8" s="300" t="s">
        <v>107</v>
      </c>
      <c r="M8" s="301" t="s">
        <v>168</v>
      </c>
      <c r="N8" s="301" t="s">
        <v>169</v>
      </c>
      <c r="O8" s="301" t="s">
        <v>96</v>
      </c>
      <c r="P8" s="288" t="s">
        <v>174</v>
      </c>
      <c r="Q8" s="288" t="s">
        <v>175</v>
      </c>
      <c r="R8" s="288" t="s">
        <v>97</v>
      </c>
      <c r="S8" s="288" t="s">
        <v>98</v>
      </c>
      <c r="T8" s="288" t="s">
        <v>99</v>
      </c>
      <c r="U8" s="288" t="s">
        <v>100</v>
      </c>
      <c r="V8" s="288" t="s">
        <v>101</v>
      </c>
      <c r="W8" s="288" t="s">
        <v>102</v>
      </c>
      <c r="X8" s="288" t="s">
        <v>103</v>
      </c>
      <c r="Y8" s="288" t="s">
        <v>170</v>
      </c>
      <c r="Z8" s="288" t="s">
        <v>104</v>
      </c>
      <c r="AA8" s="288" t="s">
        <v>105</v>
      </c>
      <c r="AB8" s="291"/>
    </row>
    <row r="9" spans="1:28" x14ac:dyDescent="0.2">
      <c r="A9" s="303" t="s">
        <v>108</v>
      </c>
      <c r="B9" s="304"/>
      <c r="C9" s="305"/>
      <c r="D9" s="305"/>
      <c r="E9" s="305"/>
      <c r="F9" s="306"/>
      <c r="G9" s="306"/>
      <c r="H9" s="307"/>
      <c r="I9" s="307"/>
      <c r="J9" s="308"/>
      <c r="K9" s="306"/>
      <c r="L9" s="306"/>
      <c r="M9" s="306"/>
      <c r="N9" s="306"/>
      <c r="O9" s="306"/>
      <c r="P9" s="309"/>
      <c r="Q9" s="309"/>
      <c r="R9" s="310"/>
      <c r="S9" s="310"/>
      <c r="T9" s="305"/>
      <c r="U9" s="305"/>
      <c r="V9" s="304"/>
      <c r="W9" s="304"/>
      <c r="X9" s="305"/>
      <c r="Y9" s="305"/>
      <c r="Z9" s="310"/>
      <c r="AA9" s="305"/>
    </row>
    <row r="10" spans="1:28" s="294" customFormat="1" x14ac:dyDescent="0.2">
      <c r="A10" s="303" t="s">
        <v>109</v>
      </c>
      <c r="B10" s="304"/>
      <c r="C10" s="305"/>
      <c r="D10" s="305"/>
      <c r="E10" s="305"/>
      <c r="F10" s="306"/>
      <c r="G10" s="306"/>
      <c r="H10" s="307"/>
      <c r="I10" s="307"/>
      <c r="J10" s="308"/>
      <c r="K10" s="306"/>
      <c r="L10" s="306"/>
      <c r="M10" s="306"/>
      <c r="N10" s="306"/>
      <c r="O10" s="306"/>
      <c r="P10" s="309"/>
      <c r="Q10" s="309"/>
      <c r="R10" s="310"/>
      <c r="S10" s="310"/>
      <c r="T10" s="305"/>
      <c r="U10" s="305"/>
      <c r="V10" s="304"/>
      <c r="W10" s="304"/>
      <c r="X10" s="305"/>
      <c r="Y10" s="305"/>
      <c r="Z10" s="310"/>
      <c r="AA10" s="305"/>
      <c r="AB10" s="293"/>
    </row>
    <row r="11" spans="1:28" s="289" customFormat="1" x14ac:dyDescent="0.2">
      <c r="A11" s="303" t="s">
        <v>110</v>
      </c>
      <c r="B11" s="304"/>
      <c r="C11" s="305"/>
      <c r="D11" s="305"/>
      <c r="E11" s="305"/>
      <c r="F11" s="306"/>
      <c r="G11" s="306"/>
      <c r="H11" s="307"/>
      <c r="I11" s="307"/>
      <c r="J11" s="308"/>
      <c r="K11" s="306"/>
      <c r="L11" s="306"/>
      <c r="M11" s="306"/>
      <c r="N11" s="306"/>
      <c r="O11" s="306"/>
      <c r="P11" s="309"/>
      <c r="Q11" s="309"/>
      <c r="R11" s="310"/>
      <c r="S11" s="310"/>
      <c r="T11" s="305"/>
      <c r="U11" s="305"/>
      <c r="V11" s="304"/>
      <c r="W11" s="304"/>
      <c r="X11" s="305"/>
      <c r="Y11" s="305"/>
      <c r="Z11" s="310"/>
      <c r="AA11" s="305"/>
    </row>
    <row r="12" spans="1:28" s="289" customFormat="1" x14ac:dyDescent="0.2">
      <c r="A12" s="303" t="s">
        <v>111</v>
      </c>
      <c r="B12" s="304"/>
      <c r="C12" s="305"/>
      <c r="D12" s="305"/>
      <c r="E12" s="305"/>
      <c r="F12" s="306"/>
      <c r="G12" s="306"/>
      <c r="H12" s="307"/>
      <c r="I12" s="307"/>
      <c r="J12" s="308"/>
      <c r="K12" s="306"/>
      <c r="L12" s="306"/>
      <c r="M12" s="368" t="s">
        <v>686</v>
      </c>
      <c r="N12" s="306"/>
      <c r="O12" s="306"/>
      <c r="P12" s="309"/>
      <c r="Q12" s="309"/>
      <c r="R12" s="310"/>
      <c r="S12" s="310"/>
      <c r="T12" s="305"/>
      <c r="U12" s="305"/>
      <c r="V12" s="304"/>
      <c r="W12" s="304"/>
      <c r="X12" s="305"/>
      <c r="Y12" s="305"/>
      <c r="Z12" s="310"/>
      <c r="AA12" s="305"/>
    </row>
    <row r="13" spans="1:28" s="289" customFormat="1" x14ac:dyDescent="0.2">
      <c r="A13" s="303"/>
      <c r="B13" s="304"/>
      <c r="C13" s="305"/>
      <c r="D13" s="305"/>
      <c r="E13" s="305"/>
      <c r="F13" s="306"/>
      <c r="G13" s="306"/>
      <c r="H13" s="307"/>
      <c r="I13" s="307"/>
      <c r="J13" s="308"/>
      <c r="K13" s="306"/>
      <c r="L13" s="306"/>
      <c r="M13" s="306"/>
      <c r="N13" s="306"/>
      <c r="O13" s="306"/>
      <c r="P13" s="309"/>
      <c r="Q13" s="309"/>
      <c r="R13" s="310"/>
      <c r="S13" s="310"/>
      <c r="T13" s="305"/>
      <c r="U13" s="305"/>
      <c r="V13" s="304"/>
      <c r="W13" s="304"/>
      <c r="X13" s="305"/>
      <c r="Y13" s="305"/>
      <c r="Z13" s="310"/>
      <c r="AA13" s="305"/>
    </row>
    <row r="14" spans="1:28" s="289" customFormat="1" x14ac:dyDescent="0.2">
      <c r="A14" s="303"/>
      <c r="B14" s="304"/>
      <c r="C14" s="305"/>
      <c r="D14" s="305"/>
      <c r="E14" s="305"/>
      <c r="F14" s="306"/>
      <c r="G14" s="306"/>
      <c r="H14" s="307"/>
      <c r="I14" s="307"/>
      <c r="J14" s="308"/>
      <c r="K14" s="306"/>
      <c r="L14" s="306"/>
      <c r="M14" s="306"/>
      <c r="N14" s="306"/>
      <c r="O14" s="306"/>
      <c r="P14" s="309"/>
      <c r="Q14" s="309"/>
      <c r="R14" s="310"/>
      <c r="S14" s="310"/>
      <c r="T14" s="305"/>
      <c r="U14" s="305"/>
      <c r="V14" s="304"/>
      <c r="W14" s="304"/>
      <c r="X14" s="305"/>
      <c r="Y14" s="305"/>
      <c r="Z14" s="310"/>
      <c r="AA14" s="305"/>
    </row>
    <row r="15" spans="1:28" s="289" customFormat="1" x14ac:dyDescent="0.2">
      <c r="A15" s="303"/>
      <c r="B15" s="304"/>
      <c r="C15" s="305"/>
      <c r="D15" s="305"/>
      <c r="E15" s="305"/>
      <c r="F15" s="306"/>
      <c r="G15" s="306"/>
      <c r="H15" s="307"/>
      <c r="I15" s="307"/>
      <c r="J15" s="308"/>
      <c r="K15" s="306"/>
      <c r="L15" s="306"/>
      <c r="M15" s="306"/>
      <c r="N15" s="306"/>
      <c r="O15" s="306"/>
      <c r="P15" s="309"/>
      <c r="Q15" s="309"/>
      <c r="R15" s="310"/>
      <c r="S15" s="310"/>
      <c r="T15" s="305"/>
      <c r="U15" s="305"/>
      <c r="V15" s="304"/>
      <c r="W15" s="304"/>
      <c r="X15" s="305"/>
      <c r="Y15" s="305"/>
      <c r="Z15" s="310"/>
      <c r="AA15" s="305"/>
    </row>
    <row r="16" spans="1:28" s="289" customFormat="1" x14ac:dyDescent="0.2">
      <c r="A16" s="303"/>
      <c r="B16" s="304"/>
      <c r="C16" s="305"/>
      <c r="D16" s="305"/>
      <c r="E16" s="305"/>
      <c r="F16" s="306"/>
      <c r="G16" s="306"/>
      <c r="H16" s="307"/>
      <c r="I16" s="307"/>
      <c r="J16" s="308"/>
      <c r="K16" s="306"/>
      <c r="L16" s="306"/>
      <c r="M16" s="306"/>
      <c r="N16" s="306"/>
      <c r="O16" s="306"/>
      <c r="P16" s="309"/>
      <c r="Q16" s="309"/>
      <c r="R16" s="310"/>
      <c r="S16" s="310"/>
      <c r="T16" s="305"/>
      <c r="U16" s="305"/>
      <c r="V16" s="304"/>
      <c r="W16" s="304"/>
      <c r="X16" s="305"/>
      <c r="Y16" s="305"/>
      <c r="Z16" s="310"/>
      <c r="AA16" s="305"/>
    </row>
    <row r="17" spans="1:27" x14ac:dyDescent="0.2">
      <c r="A17" s="303"/>
      <c r="B17" s="304"/>
      <c r="C17" s="305"/>
      <c r="D17" s="305"/>
      <c r="E17" s="305"/>
      <c r="F17" s="306"/>
      <c r="G17" s="306"/>
      <c r="H17" s="307"/>
      <c r="I17" s="307"/>
      <c r="J17" s="308"/>
      <c r="K17" s="306"/>
      <c r="L17" s="306"/>
      <c r="M17" s="306"/>
      <c r="N17" s="306"/>
      <c r="O17" s="306"/>
      <c r="P17" s="309"/>
      <c r="Q17" s="309"/>
      <c r="R17" s="310"/>
      <c r="S17" s="310"/>
      <c r="T17" s="305"/>
      <c r="U17" s="305"/>
      <c r="V17" s="304"/>
      <c r="W17" s="304"/>
      <c r="X17" s="305"/>
      <c r="Y17" s="305"/>
      <c r="Z17" s="310"/>
      <c r="AA17" s="305"/>
    </row>
    <row r="18" spans="1:27" s="295" customFormat="1" x14ac:dyDescent="0.2">
      <c r="A18" s="296">
        <v>900001</v>
      </c>
      <c r="B18" s="251" t="s">
        <v>112</v>
      </c>
      <c r="C18" s="251"/>
      <c r="D18" s="251"/>
      <c r="E18" s="251"/>
      <c r="F18" s="252">
        <f>SUM(F9:F17)</f>
        <v>0</v>
      </c>
      <c r="G18" s="252">
        <f>SUM(G9:G17)</f>
        <v>0</v>
      </c>
      <c r="H18" s="252">
        <f>SUM(H9:H17)</f>
        <v>0</v>
      </c>
      <c r="I18" s="252">
        <f>SUM(I9:I17)</f>
        <v>0</v>
      </c>
      <c r="J18" s="253"/>
      <c r="K18" s="252">
        <f>SUM(K9:K17)</f>
        <v>0</v>
      </c>
      <c r="L18" s="252">
        <f>SUM(L9:L17)</f>
        <v>0</v>
      </c>
      <c r="M18" s="252">
        <f>SUM(M9:M17)</f>
        <v>0</v>
      </c>
      <c r="N18" s="252">
        <f>SUM(N9:N17)</f>
        <v>0</v>
      </c>
      <c r="O18" s="252">
        <f>SUM(O9:O17)</f>
        <v>0</v>
      </c>
      <c r="P18" s="254"/>
      <c r="Q18" s="251"/>
      <c r="R18" s="251"/>
      <c r="S18" s="255"/>
      <c r="T18" s="251"/>
      <c r="U18" s="251"/>
      <c r="V18" s="251"/>
      <c r="W18" s="251"/>
      <c r="X18" s="251"/>
      <c r="Y18" s="251"/>
      <c r="Z18" s="251"/>
      <c r="AA18" s="251"/>
    </row>
    <row r="19" spans="1:27" s="295" customFormat="1" x14ac:dyDescent="0.2">
      <c r="A19" s="60"/>
      <c r="B19" s="88"/>
      <c r="C19" s="88"/>
      <c r="D19" s="88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8"/>
      <c r="R19" s="88"/>
      <c r="S19" s="91"/>
      <c r="T19" s="88"/>
      <c r="U19" s="88"/>
      <c r="V19" s="88"/>
      <c r="W19" s="88"/>
      <c r="X19" s="88"/>
      <c r="Y19" s="88"/>
      <c r="Z19" s="88"/>
      <c r="AA19" s="88"/>
    </row>
    <row r="20" spans="1:27" s="295" customFormat="1" x14ac:dyDescent="0.2">
      <c r="A20" s="60"/>
      <c r="B20" s="88"/>
      <c r="C20" s="88"/>
      <c r="D20" s="88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88"/>
      <c r="R20" s="88"/>
      <c r="S20" s="91"/>
      <c r="T20" s="88"/>
      <c r="U20" s="88"/>
      <c r="V20" s="88"/>
      <c r="W20" s="88"/>
      <c r="X20" s="88"/>
      <c r="Y20" s="88"/>
      <c r="Z20" s="88"/>
      <c r="AA20" s="88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zoomScaleNormal="100" zoomScaleSheetLayoutView="100" workbookViewId="0">
      <selection activeCell="C25" sqref="C25"/>
    </sheetView>
  </sheetViews>
  <sheetFormatPr baseColWidth="10" defaultColWidth="12.42578125" defaultRowHeight="11.25" x14ac:dyDescent="0.2"/>
  <cols>
    <col min="1" max="1" width="19.7109375" style="281" customWidth="1"/>
    <col min="2" max="2" width="50.7109375" style="281" customWidth="1"/>
    <col min="3" max="4" width="17.7109375" style="6" customWidth="1"/>
    <col min="5" max="16384" width="12.42578125" style="281"/>
  </cols>
  <sheetData>
    <row r="1" spans="1:4" x14ac:dyDescent="0.2">
      <c r="A1" s="72" t="s">
        <v>43</v>
      </c>
      <c r="B1" s="72"/>
      <c r="D1" s="7"/>
    </row>
    <row r="2" spans="1:4" x14ac:dyDescent="0.2">
      <c r="A2" s="72" t="s">
        <v>0</v>
      </c>
      <c r="B2" s="72"/>
    </row>
    <row r="3" spans="1:4" s="42" customFormat="1" x14ac:dyDescent="0.2">
      <c r="C3" s="73"/>
      <c r="D3" s="73"/>
    </row>
    <row r="4" spans="1:4" s="42" customFormat="1" x14ac:dyDescent="0.2">
      <c r="C4" s="73"/>
      <c r="D4" s="73"/>
    </row>
    <row r="5" spans="1:4" s="42" customFormat="1" ht="11.25" customHeight="1" x14ac:dyDescent="0.2">
      <c r="A5" s="62" t="s">
        <v>296</v>
      </c>
      <c r="B5" s="62"/>
      <c r="C5" s="43"/>
      <c r="D5" s="335" t="s">
        <v>324</v>
      </c>
    </row>
    <row r="6" spans="1:4" ht="11.25" customHeight="1" x14ac:dyDescent="0.2">
      <c r="A6" s="76"/>
      <c r="B6" s="76"/>
      <c r="C6" s="77"/>
      <c r="D6" s="93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59</v>
      </c>
    </row>
    <row r="8" spans="1:4" x14ac:dyDescent="0.2">
      <c r="A8" s="156" t="s">
        <v>488</v>
      </c>
      <c r="B8" s="156" t="s">
        <v>489</v>
      </c>
      <c r="C8" s="149">
        <v>4222864.99</v>
      </c>
      <c r="D8" s="139" t="s">
        <v>490</v>
      </c>
    </row>
    <row r="9" spans="1:4" x14ac:dyDescent="0.2">
      <c r="A9" s="156" t="s">
        <v>491</v>
      </c>
      <c r="B9" s="156" t="s">
        <v>492</v>
      </c>
      <c r="C9" s="149">
        <v>3540328.82</v>
      </c>
      <c r="D9" s="139" t="s">
        <v>490</v>
      </c>
    </row>
    <row r="10" spans="1:4" x14ac:dyDescent="0.2">
      <c r="A10" s="156" t="s">
        <v>493</v>
      </c>
      <c r="B10" s="156" t="s">
        <v>494</v>
      </c>
      <c r="C10" s="149">
        <v>329386.90000000002</v>
      </c>
      <c r="D10" s="139" t="s">
        <v>490</v>
      </c>
    </row>
    <row r="11" spans="1:4" x14ac:dyDescent="0.2">
      <c r="A11" s="156" t="s">
        <v>495</v>
      </c>
      <c r="B11" s="156" t="s">
        <v>496</v>
      </c>
      <c r="C11" s="149">
        <v>100428.26</v>
      </c>
      <c r="D11" s="139" t="s">
        <v>490</v>
      </c>
    </row>
    <row r="12" spans="1:4" x14ac:dyDescent="0.2">
      <c r="A12" s="156" t="s">
        <v>497</v>
      </c>
      <c r="B12" s="156" t="s">
        <v>498</v>
      </c>
      <c r="C12" s="149">
        <v>1057963.81</v>
      </c>
      <c r="D12" s="139" t="s">
        <v>490</v>
      </c>
    </row>
    <row r="13" spans="1:4" x14ac:dyDescent="0.2">
      <c r="A13" s="156" t="s">
        <v>499</v>
      </c>
      <c r="B13" s="156" t="s">
        <v>500</v>
      </c>
      <c r="C13" s="149">
        <v>196741.06</v>
      </c>
      <c r="D13" s="139" t="s">
        <v>490</v>
      </c>
    </row>
    <row r="14" spans="1:4" x14ac:dyDescent="0.2">
      <c r="A14" s="156"/>
      <c r="B14" s="156"/>
      <c r="C14" s="149"/>
      <c r="D14" s="139"/>
    </row>
    <row r="15" spans="1:4" s="19" customFormat="1" x14ac:dyDescent="0.2">
      <c r="A15" s="158"/>
      <c r="B15" s="158" t="s">
        <v>299</v>
      </c>
      <c r="C15" s="150">
        <f>SUM(C8:C14)</f>
        <v>9447713.8400000017</v>
      </c>
      <c r="D15" s="146"/>
    </row>
    <row r="16" spans="1:4" s="19" customFormat="1" x14ac:dyDescent="0.2">
      <c r="A16" s="159"/>
      <c r="B16" s="159"/>
      <c r="C16" s="27"/>
      <c r="D16" s="27"/>
    </row>
    <row r="17" spans="1:4" s="19" customFormat="1" x14ac:dyDescent="0.2">
      <c r="A17" s="159"/>
      <c r="B17" s="159"/>
      <c r="C17" s="27"/>
      <c r="D17" s="27"/>
    </row>
    <row r="18" spans="1:4" x14ac:dyDescent="0.2">
      <c r="A18" s="160"/>
      <c r="B18" s="160"/>
      <c r="C18" s="119"/>
      <c r="D18" s="119"/>
    </row>
    <row r="19" spans="1:4" ht="21.75" customHeight="1" x14ac:dyDescent="0.2">
      <c r="A19" s="62" t="s">
        <v>297</v>
      </c>
      <c r="B19" s="62"/>
      <c r="C19" s="285"/>
      <c r="D19" s="335" t="s">
        <v>113</v>
      </c>
    </row>
    <row r="20" spans="1:4" x14ac:dyDescent="0.2">
      <c r="A20" s="76"/>
      <c r="B20" s="76"/>
      <c r="C20" s="77"/>
      <c r="D20" s="93"/>
    </row>
    <row r="21" spans="1:4" ht="15" customHeight="1" x14ac:dyDescent="0.2">
      <c r="A21" s="15" t="s">
        <v>46</v>
      </c>
      <c r="B21" s="16" t="s">
        <v>47</v>
      </c>
      <c r="C21" s="17" t="s">
        <v>48</v>
      </c>
      <c r="D21" s="17" t="s">
        <v>59</v>
      </c>
    </row>
    <row r="22" spans="1:4" ht="22.5" x14ac:dyDescent="0.2">
      <c r="A22" s="156" t="s">
        <v>501</v>
      </c>
      <c r="B22" s="156" t="s">
        <v>502</v>
      </c>
      <c r="C22" s="149">
        <v>48223307.960000001</v>
      </c>
      <c r="D22" s="139" t="s">
        <v>503</v>
      </c>
    </row>
    <row r="23" spans="1:4" x14ac:dyDescent="0.2">
      <c r="A23" s="158"/>
      <c r="B23" s="158" t="s">
        <v>316</v>
      </c>
      <c r="C23" s="150">
        <f>SUM(C22:C22)</f>
        <v>48223307.960000001</v>
      </c>
      <c r="D23" s="146"/>
    </row>
    <row r="24" spans="1:4" x14ac:dyDescent="0.2">
      <c r="A24" s="160"/>
      <c r="B24" s="160"/>
      <c r="C24" s="119"/>
      <c r="D24" s="119"/>
    </row>
    <row r="25" spans="1:4" x14ac:dyDescent="0.2">
      <c r="A25" s="160"/>
      <c r="B25" s="160"/>
      <c r="C25" s="119"/>
      <c r="D25" s="119"/>
    </row>
    <row r="26" spans="1:4" x14ac:dyDescent="0.2">
      <c r="A26" s="160"/>
      <c r="B26" s="160"/>
      <c r="C26" s="119"/>
      <c r="D26" s="119"/>
    </row>
    <row r="27" spans="1:4" x14ac:dyDescent="0.2">
      <c r="A27" s="160"/>
      <c r="B27" s="160"/>
      <c r="C27" s="119"/>
      <c r="D27" s="119"/>
    </row>
    <row r="28" spans="1:4" x14ac:dyDescent="0.2">
      <c r="A28" s="160"/>
      <c r="B28" s="160"/>
      <c r="C28" s="119"/>
      <c r="D28" s="119"/>
    </row>
    <row r="29" spans="1:4" x14ac:dyDescent="0.2">
      <c r="A29" s="160"/>
      <c r="B29" s="160"/>
      <c r="C29" s="119"/>
      <c r="D29" s="119"/>
    </row>
    <row r="30" spans="1:4" x14ac:dyDescent="0.2">
      <c r="A30" s="160"/>
      <c r="B30" s="160"/>
      <c r="C30" s="119"/>
      <c r="D30" s="119"/>
    </row>
    <row r="31" spans="1:4" x14ac:dyDescent="0.2">
      <c r="A31" s="160"/>
      <c r="B31" s="160"/>
      <c r="C31" s="119"/>
      <c r="D31" s="119"/>
    </row>
    <row r="32" spans="1:4" x14ac:dyDescent="0.2">
      <c r="A32" s="160"/>
      <c r="B32" s="160"/>
      <c r="C32" s="119"/>
      <c r="D32" s="119"/>
    </row>
    <row r="33" spans="1:4" x14ac:dyDescent="0.2">
      <c r="A33" s="160"/>
      <c r="B33" s="160"/>
      <c r="C33" s="119"/>
      <c r="D33" s="119"/>
    </row>
    <row r="34" spans="1:4" x14ac:dyDescent="0.2">
      <c r="A34" s="160"/>
      <c r="B34" s="160"/>
      <c r="C34" s="119"/>
      <c r="D34" s="119"/>
    </row>
    <row r="35" spans="1:4" x14ac:dyDescent="0.2">
      <c r="A35" s="160"/>
      <c r="B35" s="160"/>
      <c r="C35" s="119"/>
      <c r="D35" s="119"/>
    </row>
    <row r="36" spans="1:4" x14ac:dyDescent="0.2">
      <c r="A36" s="160"/>
      <c r="B36" s="160"/>
      <c r="C36" s="119"/>
      <c r="D36" s="119"/>
    </row>
    <row r="37" spans="1:4" x14ac:dyDescent="0.2">
      <c r="A37" s="160"/>
      <c r="B37" s="160"/>
      <c r="C37" s="119"/>
      <c r="D37" s="119"/>
    </row>
    <row r="38" spans="1:4" x14ac:dyDescent="0.2">
      <c r="A38" s="160"/>
      <c r="B38" s="160"/>
      <c r="C38" s="119"/>
      <c r="D38" s="119"/>
    </row>
    <row r="39" spans="1:4" x14ac:dyDescent="0.2">
      <c r="A39" s="160"/>
      <c r="B39" s="160"/>
      <c r="C39" s="119"/>
      <c r="D39" s="119"/>
    </row>
    <row r="40" spans="1:4" x14ac:dyDescent="0.2">
      <c r="A40" s="160"/>
      <c r="B40" s="160"/>
      <c r="C40" s="119"/>
      <c r="D40" s="119"/>
    </row>
    <row r="50" spans="3:4" x14ac:dyDescent="0.2">
      <c r="C50" s="281"/>
      <c r="D50" s="281"/>
    </row>
    <row r="51" spans="3:4" x14ac:dyDescent="0.2">
      <c r="C51" s="281"/>
      <c r="D51" s="281"/>
    </row>
    <row r="52" spans="3:4" x14ac:dyDescent="0.2">
      <c r="C52" s="281"/>
      <c r="D52" s="281"/>
    </row>
    <row r="53" spans="3:4" x14ac:dyDescent="0.2">
      <c r="C53" s="281"/>
      <c r="D53" s="281"/>
    </row>
    <row r="54" spans="3:4" x14ac:dyDescent="0.2">
      <c r="C54" s="281"/>
      <c r="D54" s="281"/>
    </row>
    <row r="55" spans="3:4" x14ac:dyDescent="0.2">
      <c r="C55" s="281"/>
      <c r="D55" s="281"/>
    </row>
    <row r="56" spans="3:4" x14ac:dyDescent="0.2">
      <c r="C56" s="281"/>
      <c r="D56" s="281"/>
    </row>
    <row r="57" spans="3:4" x14ac:dyDescent="0.2">
      <c r="C57" s="281"/>
      <c r="D57" s="281"/>
    </row>
    <row r="58" spans="3:4" x14ac:dyDescent="0.2">
      <c r="C58" s="281"/>
      <c r="D58" s="281"/>
    </row>
    <row r="59" spans="3:4" x14ac:dyDescent="0.2">
      <c r="C59" s="281"/>
      <c r="D59" s="281"/>
    </row>
    <row r="60" spans="3:4" x14ac:dyDescent="0.2">
      <c r="C60" s="281"/>
      <c r="D60" s="281"/>
    </row>
    <row r="61" spans="3:4" x14ac:dyDescent="0.2">
      <c r="C61" s="281"/>
      <c r="D61" s="281"/>
    </row>
    <row r="62" spans="3:4" x14ac:dyDescent="0.2">
      <c r="C62" s="281"/>
      <c r="D62" s="281"/>
    </row>
    <row r="63" spans="3:4" x14ac:dyDescent="0.2">
      <c r="C63" s="281"/>
      <c r="D63" s="281"/>
    </row>
    <row r="64" spans="3:4" x14ac:dyDescent="0.2">
      <c r="C64" s="281"/>
      <c r="D64" s="281"/>
    </row>
    <row r="65" spans="3:4" x14ac:dyDescent="0.2">
      <c r="C65" s="281"/>
      <c r="D65" s="281"/>
    </row>
    <row r="66" spans="3:4" x14ac:dyDescent="0.2">
      <c r="C66" s="281"/>
      <c r="D66" s="281"/>
    </row>
    <row r="67" spans="3:4" x14ac:dyDescent="0.2">
      <c r="C67" s="281"/>
      <c r="D67" s="281"/>
    </row>
    <row r="68" spans="3:4" x14ac:dyDescent="0.2">
      <c r="C68" s="281"/>
      <c r="D68" s="281"/>
    </row>
    <row r="69" spans="3:4" x14ac:dyDescent="0.2">
      <c r="C69" s="281"/>
      <c r="D69" s="281"/>
    </row>
    <row r="70" spans="3:4" x14ac:dyDescent="0.2">
      <c r="C70" s="281"/>
      <c r="D70" s="281"/>
    </row>
    <row r="71" spans="3:4" x14ac:dyDescent="0.2">
      <c r="C71" s="281"/>
      <c r="D71" s="281"/>
    </row>
    <row r="72" spans="3:4" x14ac:dyDescent="0.2">
      <c r="C72" s="281"/>
      <c r="D72" s="281"/>
    </row>
    <row r="73" spans="3:4" x14ac:dyDescent="0.2">
      <c r="C73" s="281"/>
      <c r="D73" s="281"/>
    </row>
    <row r="74" spans="3:4" x14ac:dyDescent="0.2">
      <c r="C74" s="281"/>
      <c r="D74" s="281"/>
    </row>
    <row r="75" spans="3:4" x14ac:dyDescent="0.2">
      <c r="C75" s="281"/>
      <c r="D75" s="281"/>
    </row>
    <row r="76" spans="3:4" x14ac:dyDescent="0.2">
      <c r="C76" s="281"/>
      <c r="D76" s="281"/>
    </row>
    <row r="77" spans="3:4" x14ac:dyDescent="0.2">
      <c r="C77" s="281"/>
      <c r="D77" s="281"/>
    </row>
    <row r="78" spans="3:4" x14ac:dyDescent="0.2">
      <c r="C78" s="281"/>
      <c r="D78" s="281"/>
    </row>
    <row r="79" spans="3:4" x14ac:dyDescent="0.2">
      <c r="C79" s="281"/>
      <c r="D79" s="281"/>
    </row>
    <row r="80" spans="3:4" x14ac:dyDescent="0.2">
      <c r="C80" s="281"/>
      <c r="D80" s="281"/>
    </row>
    <row r="81" spans="3:4" x14ac:dyDescent="0.2">
      <c r="C81" s="281"/>
      <c r="D81" s="281"/>
    </row>
    <row r="82" spans="3:4" x14ac:dyDescent="0.2">
      <c r="C82" s="281"/>
      <c r="D82" s="281"/>
    </row>
    <row r="83" spans="3:4" x14ac:dyDescent="0.2">
      <c r="C83" s="281"/>
      <c r="D83" s="281"/>
    </row>
    <row r="84" spans="3:4" x14ac:dyDescent="0.2">
      <c r="C84" s="281"/>
      <c r="D84" s="281"/>
    </row>
    <row r="85" spans="3:4" x14ac:dyDescent="0.2">
      <c r="C85" s="281"/>
      <c r="D85" s="281"/>
    </row>
    <row r="86" spans="3:4" x14ac:dyDescent="0.2">
      <c r="C86" s="281"/>
      <c r="D86" s="281"/>
    </row>
    <row r="87" spans="3:4" x14ac:dyDescent="0.2">
      <c r="C87" s="281"/>
      <c r="D87" s="281"/>
    </row>
    <row r="88" spans="3:4" x14ac:dyDescent="0.2">
      <c r="C88" s="281"/>
      <c r="D88" s="281"/>
    </row>
    <row r="89" spans="3:4" x14ac:dyDescent="0.2">
      <c r="C89" s="281"/>
      <c r="D89" s="281"/>
    </row>
    <row r="90" spans="3:4" x14ac:dyDescent="0.2">
      <c r="C90" s="281"/>
      <c r="D90" s="281"/>
    </row>
    <row r="91" spans="3:4" x14ac:dyDescent="0.2">
      <c r="C91" s="281"/>
      <c r="D91" s="281"/>
    </row>
    <row r="92" spans="3:4" x14ac:dyDescent="0.2">
      <c r="C92" s="281"/>
      <c r="D92" s="281"/>
    </row>
    <row r="93" spans="3:4" x14ac:dyDescent="0.2">
      <c r="C93" s="281"/>
      <c r="D93" s="281"/>
    </row>
    <row r="94" spans="3:4" x14ac:dyDescent="0.2">
      <c r="C94" s="281"/>
      <c r="D94" s="281"/>
    </row>
    <row r="95" spans="3:4" x14ac:dyDescent="0.2">
      <c r="C95" s="281"/>
      <c r="D95" s="281"/>
    </row>
    <row r="96" spans="3:4" x14ac:dyDescent="0.2">
      <c r="C96" s="281"/>
      <c r="D96" s="281"/>
    </row>
    <row r="97" spans="3:4" x14ac:dyDescent="0.2">
      <c r="C97" s="281"/>
      <c r="D97" s="281"/>
    </row>
    <row r="98" spans="3:4" x14ac:dyDescent="0.2">
      <c r="C98" s="281"/>
      <c r="D98" s="281"/>
    </row>
    <row r="99" spans="3:4" x14ac:dyDescent="0.2">
      <c r="C99" s="281"/>
      <c r="D99" s="281"/>
    </row>
    <row r="100" spans="3:4" x14ac:dyDescent="0.2">
      <c r="C100" s="281"/>
      <c r="D100" s="281"/>
    </row>
    <row r="101" spans="3:4" x14ac:dyDescent="0.2">
      <c r="C101" s="281"/>
      <c r="D101" s="281"/>
    </row>
    <row r="102" spans="3:4" x14ac:dyDescent="0.2">
      <c r="C102" s="281"/>
      <c r="D102" s="281"/>
    </row>
    <row r="103" spans="3:4" x14ac:dyDescent="0.2">
      <c r="C103" s="281"/>
      <c r="D103" s="281"/>
    </row>
    <row r="104" spans="3:4" x14ac:dyDescent="0.2">
      <c r="C104" s="281"/>
      <c r="D104" s="281"/>
    </row>
    <row r="105" spans="3:4" x14ac:dyDescent="0.2">
      <c r="C105" s="281"/>
      <c r="D105" s="281"/>
    </row>
    <row r="106" spans="3:4" x14ac:dyDescent="0.2">
      <c r="C106" s="281"/>
      <c r="D106" s="281"/>
    </row>
    <row r="107" spans="3:4" x14ac:dyDescent="0.2">
      <c r="C107" s="281"/>
      <c r="D107" s="281"/>
    </row>
  </sheetData>
  <dataValidations count="4">
    <dataValidation allowBlank="1" showInputMessage="1" showErrorMessage="1" prompt="Características cualitativas significativas que les impacten financieramente." sqref="D7 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aldo final de la Información Financiera Trimestral que se presenta (trimestral: 1er, 2do, 3ro. o 4to.)." sqref="C7 C21"/>
    <dataValidation allowBlank="1" showInputMessage="1" showErrorMessage="1" prompt="Corresponde al número de la cuenta de acuerdo al Plan de Cuentas emitido por el CONAC (DOF 23/12/2015)." sqref="A7 A2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zoomScaleSheetLayoutView="100" workbookViewId="0">
      <selection activeCell="E4" sqref="E4"/>
    </sheetView>
  </sheetViews>
  <sheetFormatPr baseColWidth="10" defaultRowHeight="11.25" x14ac:dyDescent="0.2"/>
  <cols>
    <col min="1" max="1" width="20.7109375" style="281" customWidth="1"/>
    <col min="2" max="2" width="50.7109375" style="281" customWidth="1"/>
    <col min="3" max="3" width="17.7109375" style="9" customWidth="1"/>
    <col min="4" max="5" width="17.7109375" style="281" customWidth="1"/>
    <col min="6" max="6" width="11.42578125" style="281" customWidth="1"/>
    <col min="7" max="16384" width="11.42578125" style="281"/>
  </cols>
  <sheetData>
    <row r="1" spans="1:5" x14ac:dyDescent="0.2">
      <c r="A1" s="72" t="s">
        <v>43</v>
      </c>
      <c r="B1" s="72"/>
      <c r="C1" s="6"/>
      <c r="E1" s="7"/>
    </row>
    <row r="2" spans="1:5" x14ac:dyDescent="0.2">
      <c r="A2" s="72" t="s">
        <v>0</v>
      </c>
      <c r="B2" s="72"/>
      <c r="C2" s="6"/>
    </row>
    <row r="3" spans="1:5" x14ac:dyDescent="0.2">
      <c r="A3" s="42"/>
      <c r="B3" s="42"/>
      <c r="C3" s="73"/>
      <c r="D3" s="42"/>
      <c r="E3" s="42"/>
    </row>
    <row r="4" spans="1:5" x14ac:dyDescent="0.2">
      <c r="A4" s="42"/>
      <c r="B4" s="42"/>
      <c r="C4" s="73"/>
      <c r="D4" s="42"/>
      <c r="E4" s="368" t="s">
        <v>686</v>
      </c>
    </row>
    <row r="5" spans="1:5" ht="11.25" customHeight="1" x14ac:dyDescent="0.2">
      <c r="A5" s="62" t="s">
        <v>177</v>
      </c>
      <c r="B5" s="62"/>
      <c r="C5" s="73"/>
      <c r="E5" s="335" t="s">
        <v>323</v>
      </c>
    </row>
    <row r="6" spans="1:5" x14ac:dyDescent="0.2">
      <c r="A6" s="76"/>
      <c r="B6" s="76"/>
      <c r="C6" s="77"/>
      <c r="D6" s="76"/>
      <c r="E6" s="93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 x14ac:dyDescent="0.2">
      <c r="A8" s="94"/>
      <c r="B8" s="94"/>
      <c r="C8" s="95"/>
      <c r="D8" s="49"/>
      <c r="E8" s="49"/>
    </row>
    <row r="9" spans="1:5" x14ac:dyDescent="0.2">
      <c r="A9" s="94"/>
      <c r="B9" s="94"/>
      <c r="C9" s="95"/>
      <c r="D9" s="49"/>
      <c r="E9" s="49"/>
    </row>
    <row r="10" spans="1:5" x14ac:dyDescent="0.2">
      <c r="A10" s="29"/>
      <c r="B10" s="158" t="s">
        <v>317</v>
      </c>
      <c r="C10" s="30">
        <f>SUM(C8:C9)</f>
        <v>0</v>
      </c>
      <c r="D10" s="78"/>
      <c r="E10" s="78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70" zoomScaleNormal="100" zoomScaleSheetLayoutView="100" workbookViewId="0">
      <selection activeCell="C84" sqref="C84"/>
    </sheetView>
  </sheetViews>
  <sheetFormatPr baseColWidth="10" defaultRowHeight="11.25" x14ac:dyDescent="0.2"/>
  <cols>
    <col min="1" max="1" width="20.7109375" style="160" customWidth="1"/>
    <col min="2" max="2" width="50.7109375" style="160" customWidth="1"/>
    <col min="3" max="3" width="17.7109375" style="119" customWidth="1"/>
    <col min="4" max="4" width="17.7109375" style="200" customWidth="1"/>
    <col min="5" max="5" width="17.7109375" style="201" customWidth="1"/>
    <col min="6" max="8" width="11.42578125" style="160"/>
    <col min="9" max="16384" width="11.42578125" style="281"/>
  </cols>
  <sheetData>
    <row r="1" spans="1:8" s="42" customFormat="1" ht="11.25" customHeight="1" x14ac:dyDescent="0.2">
      <c r="A1" s="72" t="s">
        <v>43</v>
      </c>
      <c r="B1" s="72"/>
      <c r="C1" s="73"/>
      <c r="D1" s="96"/>
      <c r="E1" s="7"/>
    </row>
    <row r="2" spans="1:8" s="42" customFormat="1" ht="11.25" customHeight="1" x14ac:dyDescent="0.2">
      <c r="A2" s="72" t="s">
        <v>0</v>
      </c>
      <c r="B2" s="72"/>
      <c r="C2" s="73"/>
      <c r="D2" s="96"/>
      <c r="E2" s="97"/>
    </row>
    <row r="3" spans="1:8" s="42" customFormat="1" ht="10.5" customHeight="1" x14ac:dyDescent="0.2">
      <c r="C3" s="73"/>
      <c r="D3" s="96"/>
      <c r="E3" s="97"/>
    </row>
    <row r="4" spans="1:8" s="42" customFormat="1" ht="10.5" customHeight="1" x14ac:dyDescent="0.2">
      <c r="C4" s="73"/>
      <c r="D4" s="96"/>
      <c r="E4" s="97"/>
    </row>
    <row r="5" spans="1:8" s="42" customFormat="1" ht="11.25" customHeight="1" x14ac:dyDescent="0.2">
      <c r="A5" s="10" t="s">
        <v>247</v>
      </c>
      <c r="B5" s="10"/>
      <c r="C5" s="73"/>
      <c r="D5" s="98"/>
      <c r="E5" s="99" t="s">
        <v>322</v>
      </c>
    </row>
    <row r="6" spans="1:8" ht="11.25" customHeight="1" x14ac:dyDescent="0.2">
      <c r="A6" s="13"/>
      <c r="B6" s="13"/>
      <c r="C6" s="4"/>
      <c r="D6" s="100"/>
      <c r="E6" s="3"/>
      <c r="F6" s="281"/>
      <c r="G6" s="281"/>
      <c r="H6" s="281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11" t="s">
        <v>114</v>
      </c>
      <c r="E7" s="101" t="s">
        <v>115</v>
      </c>
      <c r="F7" s="281"/>
      <c r="G7" s="281"/>
      <c r="H7" s="281"/>
    </row>
    <row r="8" spans="1:8" ht="22.5" x14ac:dyDescent="0.2">
      <c r="A8" s="156" t="s">
        <v>504</v>
      </c>
      <c r="B8" s="156" t="s">
        <v>505</v>
      </c>
      <c r="C8" s="171">
        <v>25623143.5</v>
      </c>
      <c r="D8" s="369">
        <v>0.38660779000000001</v>
      </c>
      <c r="E8" s="202" t="s">
        <v>506</v>
      </c>
    </row>
    <row r="9" spans="1:8" ht="22.5" x14ac:dyDescent="0.2">
      <c r="A9" s="156" t="s">
        <v>507</v>
      </c>
      <c r="B9" s="156" t="s">
        <v>508</v>
      </c>
      <c r="C9" s="171">
        <v>119133.09</v>
      </c>
      <c r="D9" s="369">
        <v>1.79751E-3</v>
      </c>
      <c r="E9" s="202" t="s">
        <v>506</v>
      </c>
    </row>
    <row r="10" spans="1:8" x14ac:dyDescent="0.2">
      <c r="A10" s="156" t="s">
        <v>509</v>
      </c>
      <c r="B10" s="156" t="s">
        <v>510</v>
      </c>
      <c r="C10" s="171">
        <v>635228.49</v>
      </c>
      <c r="D10" s="369">
        <v>9.5844699999999994E-3</v>
      </c>
      <c r="E10" s="202"/>
    </row>
    <row r="11" spans="1:8" x14ac:dyDescent="0.2">
      <c r="A11" s="156" t="s">
        <v>511</v>
      </c>
      <c r="B11" s="156" t="s">
        <v>512</v>
      </c>
      <c r="C11" s="171">
        <v>3733431.53</v>
      </c>
      <c r="D11" s="369">
        <v>5.6330860000000003E-2</v>
      </c>
      <c r="E11" s="202"/>
    </row>
    <row r="12" spans="1:8" x14ac:dyDescent="0.2">
      <c r="A12" s="156" t="s">
        <v>513</v>
      </c>
      <c r="B12" s="156" t="s">
        <v>514</v>
      </c>
      <c r="C12" s="171">
        <v>3349118.67</v>
      </c>
      <c r="D12" s="369">
        <v>5.0532260000000002E-2</v>
      </c>
      <c r="E12" s="202"/>
    </row>
    <row r="13" spans="1:8" x14ac:dyDescent="0.2">
      <c r="A13" s="156" t="s">
        <v>515</v>
      </c>
      <c r="B13" s="156" t="s">
        <v>516</v>
      </c>
      <c r="C13" s="171">
        <v>1393482.48</v>
      </c>
      <c r="D13" s="369">
        <v>2.1025180000000001E-2</v>
      </c>
      <c r="E13" s="202"/>
    </row>
    <row r="14" spans="1:8" x14ac:dyDescent="0.2">
      <c r="A14" s="156" t="s">
        <v>517</v>
      </c>
      <c r="B14" s="156" t="s">
        <v>518</v>
      </c>
      <c r="C14" s="171">
        <v>1896054.8</v>
      </c>
      <c r="D14" s="369">
        <v>2.8608100000000001E-2</v>
      </c>
      <c r="E14" s="202"/>
    </row>
    <row r="15" spans="1:8" x14ac:dyDescent="0.2">
      <c r="A15" s="156" t="s">
        <v>519</v>
      </c>
      <c r="B15" s="156" t="s">
        <v>520</v>
      </c>
      <c r="C15" s="171">
        <v>422657.07</v>
      </c>
      <c r="D15" s="369">
        <v>6.3771499999999998E-3</v>
      </c>
      <c r="E15" s="202"/>
    </row>
    <row r="16" spans="1:8" x14ac:dyDescent="0.2">
      <c r="A16" s="156" t="s">
        <v>521</v>
      </c>
      <c r="B16" s="156" t="s">
        <v>522</v>
      </c>
      <c r="C16" s="171">
        <v>2681960.2400000002</v>
      </c>
      <c r="D16" s="369">
        <v>4.0466019999999998E-2</v>
      </c>
      <c r="E16" s="202"/>
    </row>
    <row r="17" spans="1:5" x14ac:dyDescent="0.2">
      <c r="A17" s="156" t="s">
        <v>733</v>
      </c>
      <c r="B17" s="156" t="s">
        <v>734</v>
      </c>
      <c r="C17" s="171">
        <v>201250.08</v>
      </c>
      <c r="D17" s="369">
        <v>3.0365100000000001E-3</v>
      </c>
      <c r="E17" s="202"/>
    </row>
    <row r="18" spans="1:5" x14ac:dyDescent="0.2">
      <c r="A18" s="156" t="s">
        <v>670</v>
      </c>
      <c r="B18" s="156" t="s">
        <v>671</v>
      </c>
      <c r="C18" s="171">
        <v>266235.58</v>
      </c>
      <c r="D18" s="369">
        <v>4.0170199999999996E-3</v>
      </c>
      <c r="E18" s="202"/>
    </row>
    <row r="19" spans="1:5" x14ac:dyDescent="0.2">
      <c r="A19" s="156" t="s">
        <v>523</v>
      </c>
      <c r="B19" s="156" t="s">
        <v>524</v>
      </c>
      <c r="C19" s="171">
        <v>3002251.58</v>
      </c>
      <c r="D19" s="369">
        <v>4.5298650000000003E-2</v>
      </c>
      <c r="E19" s="202"/>
    </row>
    <row r="20" spans="1:5" x14ac:dyDescent="0.2">
      <c r="A20" s="156" t="s">
        <v>525</v>
      </c>
      <c r="B20" s="156" t="s">
        <v>526</v>
      </c>
      <c r="C20" s="171">
        <v>3002711.99</v>
      </c>
      <c r="D20" s="369">
        <v>4.5305600000000001E-2</v>
      </c>
      <c r="E20" s="202"/>
    </row>
    <row r="21" spans="1:5" ht="22.5" x14ac:dyDescent="0.2">
      <c r="A21" s="156" t="s">
        <v>527</v>
      </c>
      <c r="B21" s="156" t="s">
        <v>528</v>
      </c>
      <c r="C21" s="171">
        <v>1159122.1599999999</v>
      </c>
      <c r="D21" s="369">
        <v>1.74891E-2</v>
      </c>
      <c r="E21" s="202" t="s">
        <v>506</v>
      </c>
    </row>
    <row r="22" spans="1:5" ht="22.5" x14ac:dyDescent="0.2">
      <c r="A22" s="156" t="s">
        <v>529</v>
      </c>
      <c r="B22" s="156" t="s">
        <v>530</v>
      </c>
      <c r="C22" s="171">
        <v>80446.81</v>
      </c>
      <c r="D22" s="369">
        <v>1.2137999999999999E-3</v>
      </c>
      <c r="E22" s="202" t="s">
        <v>506</v>
      </c>
    </row>
    <row r="23" spans="1:5" ht="22.5" x14ac:dyDescent="0.2">
      <c r="A23" s="156" t="s">
        <v>532</v>
      </c>
      <c r="B23" s="156" t="s">
        <v>533</v>
      </c>
      <c r="C23" s="171">
        <v>67676.34</v>
      </c>
      <c r="D23" s="369">
        <v>1.0211199999999999E-3</v>
      </c>
      <c r="E23" s="202" t="s">
        <v>506</v>
      </c>
    </row>
    <row r="24" spans="1:5" ht="22.5" x14ac:dyDescent="0.2">
      <c r="A24" s="156" t="s">
        <v>735</v>
      </c>
      <c r="B24" s="156" t="s">
        <v>736</v>
      </c>
      <c r="C24" s="171">
        <v>1142.24</v>
      </c>
      <c r="D24" s="369">
        <v>1.7229999999999999E-5</v>
      </c>
      <c r="E24" s="202" t="s">
        <v>506</v>
      </c>
    </row>
    <row r="25" spans="1:5" ht="22.5" x14ac:dyDescent="0.2">
      <c r="A25" s="156" t="s">
        <v>534</v>
      </c>
      <c r="B25" s="156" t="s">
        <v>535</v>
      </c>
      <c r="C25" s="171">
        <v>133065.1</v>
      </c>
      <c r="D25" s="369">
        <v>2.0077200000000002E-3</v>
      </c>
      <c r="E25" s="202" t="s">
        <v>506</v>
      </c>
    </row>
    <row r="26" spans="1:5" ht="22.5" x14ac:dyDescent="0.2">
      <c r="A26" s="156" t="s">
        <v>536</v>
      </c>
      <c r="B26" s="156" t="s">
        <v>537</v>
      </c>
      <c r="C26" s="171">
        <v>17063.419999999998</v>
      </c>
      <c r="D26" s="369">
        <v>2.5745999999999999E-4</v>
      </c>
      <c r="E26" s="202" t="s">
        <v>506</v>
      </c>
    </row>
    <row r="27" spans="1:5" ht="22.5" x14ac:dyDescent="0.2">
      <c r="A27" s="156" t="s">
        <v>538</v>
      </c>
      <c r="B27" s="156" t="s">
        <v>539</v>
      </c>
      <c r="C27" s="171">
        <v>1617.01</v>
      </c>
      <c r="D27" s="369">
        <v>2.44E-5</v>
      </c>
      <c r="E27" s="202" t="s">
        <v>506</v>
      </c>
    </row>
    <row r="28" spans="1:5" ht="22.5" x14ac:dyDescent="0.2">
      <c r="A28" s="156" t="s">
        <v>540</v>
      </c>
      <c r="B28" s="156" t="s">
        <v>541</v>
      </c>
      <c r="C28" s="171">
        <v>6604.83</v>
      </c>
      <c r="D28" s="369">
        <v>9.9660000000000005E-5</v>
      </c>
      <c r="E28" s="202" t="s">
        <v>506</v>
      </c>
    </row>
    <row r="29" spans="1:5" ht="22.5" x14ac:dyDescent="0.2">
      <c r="A29" s="156" t="s">
        <v>672</v>
      </c>
      <c r="B29" s="156" t="s">
        <v>673</v>
      </c>
      <c r="C29" s="171">
        <v>345</v>
      </c>
      <c r="D29" s="369">
        <v>5.2100000000000001E-6</v>
      </c>
      <c r="E29" s="202" t="s">
        <v>506</v>
      </c>
    </row>
    <row r="30" spans="1:5" ht="22.5" x14ac:dyDescent="0.2">
      <c r="A30" s="156" t="s">
        <v>542</v>
      </c>
      <c r="B30" s="156" t="s">
        <v>543</v>
      </c>
      <c r="C30" s="171">
        <v>29448.67</v>
      </c>
      <c r="D30" s="369">
        <v>4.4433E-4</v>
      </c>
      <c r="E30" s="202" t="s">
        <v>506</v>
      </c>
    </row>
    <row r="31" spans="1:5" ht="22.5" x14ac:dyDescent="0.2">
      <c r="A31" s="156" t="s">
        <v>544</v>
      </c>
      <c r="B31" s="156" t="s">
        <v>545</v>
      </c>
      <c r="C31" s="171">
        <v>63995.81</v>
      </c>
      <c r="D31" s="369">
        <v>9.6557999999999995E-4</v>
      </c>
      <c r="E31" s="202" t="s">
        <v>506</v>
      </c>
    </row>
    <row r="32" spans="1:5" ht="22.5" x14ac:dyDescent="0.2">
      <c r="A32" s="156" t="s">
        <v>546</v>
      </c>
      <c r="B32" s="156" t="s">
        <v>547</v>
      </c>
      <c r="C32" s="171">
        <v>42351.72</v>
      </c>
      <c r="D32" s="369">
        <v>6.3900999999999997E-4</v>
      </c>
      <c r="E32" s="202" t="s">
        <v>506</v>
      </c>
    </row>
    <row r="33" spans="1:8" x14ac:dyDescent="0.2">
      <c r="A33" s="156" t="s">
        <v>548</v>
      </c>
      <c r="B33" s="156" t="s">
        <v>549</v>
      </c>
      <c r="C33" s="171">
        <v>117142.75</v>
      </c>
      <c r="D33" s="369">
        <v>1.7674800000000001E-3</v>
      </c>
      <c r="E33" s="202" t="s">
        <v>531</v>
      </c>
    </row>
    <row r="34" spans="1:8" ht="22.5" x14ac:dyDescent="0.2">
      <c r="A34" s="156" t="s">
        <v>550</v>
      </c>
      <c r="B34" s="156" t="s">
        <v>551</v>
      </c>
      <c r="C34" s="171">
        <v>151979.68</v>
      </c>
      <c r="D34" s="369">
        <v>2.2931000000000002E-3</v>
      </c>
      <c r="E34" s="202" t="s">
        <v>506</v>
      </c>
    </row>
    <row r="35" spans="1:8" ht="22.5" x14ac:dyDescent="0.2">
      <c r="A35" s="156" t="s">
        <v>553</v>
      </c>
      <c r="B35" s="156" t="s">
        <v>554</v>
      </c>
      <c r="C35" s="171">
        <v>76317.84</v>
      </c>
      <c r="D35" s="369">
        <v>1.1515E-3</v>
      </c>
      <c r="E35" s="202" t="s">
        <v>506</v>
      </c>
    </row>
    <row r="36" spans="1:8" ht="22.5" x14ac:dyDescent="0.2">
      <c r="A36" s="156" t="s">
        <v>555</v>
      </c>
      <c r="B36" s="156" t="s">
        <v>556</v>
      </c>
      <c r="C36" s="171">
        <v>1811357.68</v>
      </c>
      <c r="D36" s="369">
        <v>2.7330170000000001E-2</v>
      </c>
      <c r="E36" s="202" t="s">
        <v>506</v>
      </c>
    </row>
    <row r="37" spans="1:8" ht="22.5" x14ac:dyDescent="0.2">
      <c r="A37" s="156" t="s">
        <v>674</v>
      </c>
      <c r="B37" s="156" t="s">
        <v>675</v>
      </c>
      <c r="C37" s="171">
        <v>975</v>
      </c>
      <c r="D37" s="369">
        <v>1.471E-5</v>
      </c>
      <c r="E37" s="202" t="s">
        <v>506</v>
      </c>
    </row>
    <row r="38" spans="1:8" ht="22.5" x14ac:dyDescent="0.2">
      <c r="A38" s="156" t="s">
        <v>557</v>
      </c>
      <c r="B38" s="156" t="s">
        <v>558</v>
      </c>
      <c r="C38" s="171">
        <v>421561</v>
      </c>
      <c r="D38" s="369">
        <v>6.36061E-3</v>
      </c>
      <c r="E38" s="202" t="s">
        <v>506</v>
      </c>
    </row>
    <row r="39" spans="1:8" ht="22.5" x14ac:dyDescent="0.2">
      <c r="A39" s="156" t="s">
        <v>676</v>
      </c>
      <c r="B39" s="156" t="s">
        <v>677</v>
      </c>
      <c r="C39" s="171">
        <v>14620</v>
      </c>
      <c r="D39" s="369">
        <v>2.2059E-4</v>
      </c>
      <c r="E39" s="202" t="s">
        <v>506</v>
      </c>
    </row>
    <row r="40" spans="1:8" ht="22.5" x14ac:dyDescent="0.2">
      <c r="A40" s="156" t="s">
        <v>559</v>
      </c>
      <c r="B40" s="156" t="s">
        <v>560</v>
      </c>
      <c r="C40" s="171">
        <v>50943.23</v>
      </c>
      <c r="D40" s="369">
        <v>7.6864000000000001E-4</v>
      </c>
      <c r="E40" s="202" t="s">
        <v>506</v>
      </c>
    </row>
    <row r="41" spans="1:8" ht="22.5" x14ac:dyDescent="0.2">
      <c r="A41" s="156" t="s">
        <v>561</v>
      </c>
      <c r="B41" s="156" t="s">
        <v>562</v>
      </c>
      <c r="C41" s="171">
        <v>123007.42</v>
      </c>
      <c r="D41" s="369">
        <v>1.85596E-3</v>
      </c>
      <c r="E41" s="202" t="s">
        <v>506</v>
      </c>
    </row>
    <row r="42" spans="1:8" ht="22.5" x14ac:dyDescent="0.2">
      <c r="A42" s="156" t="s">
        <v>699</v>
      </c>
      <c r="B42" s="156" t="s">
        <v>700</v>
      </c>
      <c r="C42" s="171">
        <v>239</v>
      </c>
      <c r="D42" s="369">
        <v>3.6100000000000002E-6</v>
      </c>
      <c r="E42" s="202" t="s">
        <v>506</v>
      </c>
    </row>
    <row r="43" spans="1:8" ht="22.5" x14ac:dyDescent="0.2">
      <c r="A43" s="156" t="s">
        <v>678</v>
      </c>
      <c r="B43" s="156" t="s">
        <v>679</v>
      </c>
      <c r="C43" s="171">
        <v>12124.13</v>
      </c>
      <c r="D43" s="369">
        <v>1.8293000000000001E-4</v>
      </c>
      <c r="E43" s="202" t="s">
        <v>506</v>
      </c>
    </row>
    <row r="44" spans="1:8" ht="22.5" x14ac:dyDescent="0.2">
      <c r="A44" s="156" t="s">
        <v>563</v>
      </c>
      <c r="B44" s="156" t="s">
        <v>564</v>
      </c>
      <c r="C44" s="171">
        <v>803658.14</v>
      </c>
      <c r="D44" s="369">
        <v>1.2125779999999999E-2</v>
      </c>
      <c r="E44" s="202" t="s">
        <v>506</v>
      </c>
      <c r="F44" s="281"/>
      <c r="G44" s="281"/>
      <c r="H44" s="281"/>
    </row>
    <row r="45" spans="1:8" ht="22.5" x14ac:dyDescent="0.2">
      <c r="A45" s="156" t="s">
        <v>565</v>
      </c>
      <c r="B45" s="156" t="s">
        <v>566</v>
      </c>
      <c r="C45" s="171">
        <v>394575.15</v>
      </c>
      <c r="D45" s="369">
        <v>5.9534399999999999E-3</v>
      </c>
      <c r="E45" s="202" t="s">
        <v>506</v>
      </c>
      <c r="F45" s="281"/>
      <c r="G45" s="281"/>
      <c r="H45" s="281"/>
    </row>
    <row r="46" spans="1:8" x14ac:dyDescent="0.2">
      <c r="A46" s="156" t="s">
        <v>567</v>
      </c>
      <c r="B46" s="156" t="s">
        <v>568</v>
      </c>
      <c r="C46" s="171">
        <v>294713.39</v>
      </c>
      <c r="D46" s="369">
        <v>4.4466999999999996E-3</v>
      </c>
      <c r="E46" s="202" t="s">
        <v>552</v>
      </c>
      <c r="F46" s="281"/>
      <c r="G46" s="281"/>
      <c r="H46" s="281"/>
    </row>
    <row r="47" spans="1:8" ht="22.5" x14ac:dyDescent="0.2">
      <c r="A47" s="156" t="s">
        <v>569</v>
      </c>
      <c r="B47" s="156" t="s">
        <v>570</v>
      </c>
      <c r="C47" s="171">
        <v>96891.33</v>
      </c>
      <c r="D47" s="369">
        <v>1.46192E-3</v>
      </c>
      <c r="E47" s="202" t="s">
        <v>506</v>
      </c>
      <c r="F47" s="281"/>
      <c r="G47" s="281"/>
      <c r="H47" s="281"/>
    </row>
    <row r="48" spans="1:8" ht="22.5" x14ac:dyDescent="0.2">
      <c r="A48" s="156" t="s">
        <v>571</v>
      </c>
      <c r="B48" s="156" t="s">
        <v>572</v>
      </c>
      <c r="C48" s="171">
        <v>19754.41</v>
      </c>
      <c r="D48" s="369">
        <v>2.9806E-4</v>
      </c>
      <c r="E48" s="202" t="s">
        <v>506</v>
      </c>
      <c r="F48" s="281"/>
      <c r="G48" s="281"/>
      <c r="H48" s="281"/>
    </row>
    <row r="49" spans="1:8" ht="22.5" x14ac:dyDescent="0.2">
      <c r="A49" s="156" t="s">
        <v>573</v>
      </c>
      <c r="B49" s="156" t="s">
        <v>574</v>
      </c>
      <c r="C49" s="171">
        <v>8280</v>
      </c>
      <c r="D49" s="369">
        <v>1.2493000000000001E-4</v>
      </c>
      <c r="E49" s="202" t="s">
        <v>506</v>
      </c>
      <c r="F49" s="281"/>
      <c r="G49" s="281"/>
      <c r="H49" s="281"/>
    </row>
    <row r="50" spans="1:8" ht="22.5" x14ac:dyDescent="0.2">
      <c r="A50" s="156" t="s">
        <v>575</v>
      </c>
      <c r="B50" s="156" t="s">
        <v>576</v>
      </c>
      <c r="C50" s="171">
        <v>85844.66</v>
      </c>
      <c r="D50" s="369">
        <v>1.29524E-3</v>
      </c>
      <c r="E50" s="202" t="s">
        <v>506</v>
      </c>
      <c r="F50" s="281"/>
      <c r="G50" s="281"/>
      <c r="H50" s="281"/>
    </row>
    <row r="51" spans="1:8" ht="22.5" x14ac:dyDescent="0.2">
      <c r="A51" s="156" t="s">
        <v>680</v>
      </c>
      <c r="B51" s="156" t="s">
        <v>681</v>
      </c>
      <c r="C51" s="171">
        <v>24000</v>
      </c>
      <c r="D51" s="369">
        <v>3.6212000000000001E-4</v>
      </c>
      <c r="E51" s="202" t="s">
        <v>506</v>
      </c>
      <c r="F51" s="281"/>
      <c r="G51" s="281"/>
      <c r="H51" s="281"/>
    </row>
    <row r="52" spans="1:8" ht="22.5" x14ac:dyDescent="0.2">
      <c r="A52" s="156" t="s">
        <v>577</v>
      </c>
      <c r="B52" s="156" t="s">
        <v>578</v>
      </c>
      <c r="C52" s="171">
        <v>214345.74</v>
      </c>
      <c r="D52" s="369">
        <v>3.2341000000000002E-3</v>
      </c>
      <c r="E52" s="202" t="s">
        <v>506</v>
      </c>
      <c r="F52" s="281"/>
      <c r="G52" s="281"/>
      <c r="H52" s="281"/>
    </row>
    <row r="53" spans="1:8" ht="22.5" x14ac:dyDescent="0.2">
      <c r="A53" s="156" t="s">
        <v>579</v>
      </c>
      <c r="B53" s="156" t="s">
        <v>580</v>
      </c>
      <c r="C53" s="171">
        <v>169290.44</v>
      </c>
      <c r="D53" s="369">
        <v>2.5542899999999999E-3</v>
      </c>
      <c r="E53" s="202" t="s">
        <v>506</v>
      </c>
      <c r="F53" s="281"/>
      <c r="G53" s="281"/>
      <c r="H53" s="281"/>
    </row>
    <row r="54" spans="1:8" ht="22.5" x14ac:dyDescent="0.2">
      <c r="A54" s="156" t="s">
        <v>581</v>
      </c>
      <c r="B54" s="156" t="s">
        <v>582</v>
      </c>
      <c r="C54" s="171">
        <v>166573.20000000001</v>
      </c>
      <c r="D54" s="369">
        <v>2.5132900000000001E-3</v>
      </c>
      <c r="E54" s="202" t="s">
        <v>506</v>
      </c>
      <c r="F54" s="281"/>
      <c r="G54" s="281"/>
      <c r="H54" s="281"/>
    </row>
    <row r="55" spans="1:8" ht="22.5" x14ac:dyDescent="0.2">
      <c r="A55" s="156" t="s">
        <v>583</v>
      </c>
      <c r="B55" s="156" t="s">
        <v>584</v>
      </c>
      <c r="C55" s="171">
        <v>38117</v>
      </c>
      <c r="D55" s="369">
        <v>5.7512000000000004E-4</v>
      </c>
      <c r="E55" s="202" t="s">
        <v>506</v>
      </c>
      <c r="F55" s="281"/>
      <c r="G55" s="281"/>
      <c r="H55" s="281"/>
    </row>
    <row r="56" spans="1:8" ht="22.5" x14ac:dyDescent="0.2">
      <c r="A56" s="156" t="s">
        <v>701</v>
      </c>
      <c r="B56" s="156" t="s">
        <v>702</v>
      </c>
      <c r="C56" s="171">
        <v>29216.82</v>
      </c>
      <c r="D56" s="369">
        <v>4.4083000000000002E-4</v>
      </c>
      <c r="E56" s="202" t="s">
        <v>506</v>
      </c>
      <c r="F56" s="281"/>
      <c r="G56" s="281"/>
      <c r="H56" s="281"/>
    </row>
    <row r="57" spans="1:8" ht="22.5" x14ac:dyDescent="0.2">
      <c r="A57" s="156" t="s">
        <v>703</v>
      </c>
      <c r="B57" s="156" t="s">
        <v>704</v>
      </c>
      <c r="C57" s="171">
        <v>261784.22</v>
      </c>
      <c r="D57" s="369">
        <v>3.9498600000000003E-3</v>
      </c>
      <c r="E57" s="202" t="s">
        <v>506</v>
      </c>
      <c r="F57" s="281"/>
      <c r="G57" s="281"/>
      <c r="H57" s="281"/>
    </row>
    <row r="58" spans="1:8" ht="22.5" x14ac:dyDescent="0.2">
      <c r="A58" s="156" t="s">
        <v>585</v>
      </c>
      <c r="B58" s="156" t="s">
        <v>586</v>
      </c>
      <c r="C58" s="171">
        <v>52770.080000000002</v>
      </c>
      <c r="D58" s="369">
        <v>7.9621E-4</v>
      </c>
      <c r="E58" s="202" t="s">
        <v>506</v>
      </c>
      <c r="F58" s="281"/>
      <c r="G58" s="281"/>
      <c r="H58" s="281"/>
    </row>
    <row r="59" spans="1:8" ht="22.5" x14ac:dyDescent="0.2">
      <c r="A59" s="156" t="s">
        <v>682</v>
      </c>
      <c r="B59" s="156" t="s">
        <v>683</v>
      </c>
      <c r="C59" s="171">
        <v>1700</v>
      </c>
      <c r="D59" s="369">
        <v>2.565E-5</v>
      </c>
      <c r="E59" s="202" t="s">
        <v>506</v>
      </c>
      <c r="F59" s="281"/>
      <c r="G59" s="281"/>
      <c r="H59" s="281"/>
    </row>
    <row r="60" spans="1:8" ht="22.5" x14ac:dyDescent="0.2">
      <c r="A60" s="156" t="s">
        <v>587</v>
      </c>
      <c r="B60" s="156" t="s">
        <v>588</v>
      </c>
      <c r="C60" s="171">
        <v>123556.28</v>
      </c>
      <c r="D60" s="369">
        <v>1.86425E-3</v>
      </c>
      <c r="E60" s="202" t="s">
        <v>506</v>
      </c>
    </row>
    <row r="61" spans="1:8" ht="22.5" x14ac:dyDescent="0.2">
      <c r="A61" s="156" t="s">
        <v>589</v>
      </c>
      <c r="B61" s="156" t="s">
        <v>590</v>
      </c>
      <c r="C61" s="171">
        <v>527454.11</v>
      </c>
      <c r="D61" s="369">
        <v>7.9583499999999995E-3</v>
      </c>
      <c r="E61" s="202" t="s">
        <v>506</v>
      </c>
    </row>
    <row r="62" spans="1:8" ht="22.5" x14ac:dyDescent="0.2">
      <c r="A62" s="156" t="s">
        <v>737</v>
      </c>
      <c r="B62" s="156" t="s">
        <v>738</v>
      </c>
      <c r="C62" s="171">
        <v>555</v>
      </c>
      <c r="D62" s="369">
        <v>8.3699999999999995E-6</v>
      </c>
      <c r="E62" s="202" t="s">
        <v>506</v>
      </c>
    </row>
    <row r="63" spans="1:8" ht="22.5" x14ac:dyDescent="0.2">
      <c r="A63" s="156" t="s">
        <v>684</v>
      </c>
      <c r="B63" s="156" t="s">
        <v>685</v>
      </c>
      <c r="C63" s="171">
        <v>8775.85</v>
      </c>
      <c r="D63" s="369">
        <v>1.3240999999999999E-4</v>
      </c>
      <c r="E63" s="202" t="s">
        <v>506</v>
      </c>
    </row>
    <row r="64" spans="1:8" ht="22.5" x14ac:dyDescent="0.2">
      <c r="A64" s="156" t="s">
        <v>591</v>
      </c>
      <c r="B64" s="156" t="s">
        <v>592</v>
      </c>
      <c r="C64" s="171">
        <v>32109.52</v>
      </c>
      <c r="D64" s="369">
        <v>4.8448000000000002E-4</v>
      </c>
      <c r="E64" s="202" t="s">
        <v>506</v>
      </c>
    </row>
    <row r="65" spans="1:5" ht="22.5" x14ac:dyDescent="0.2">
      <c r="A65" s="156" t="s">
        <v>593</v>
      </c>
      <c r="B65" s="156" t="s">
        <v>594</v>
      </c>
      <c r="C65" s="171">
        <v>619032.80000000005</v>
      </c>
      <c r="D65" s="369">
        <v>9.3401100000000004E-3</v>
      </c>
      <c r="E65" s="202" t="s">
        <v>506</v>
      </c>
    </row>
    <row r="66" spans="1:5" ht="22.5" x14ac:dyDescent="0.2">
      <c r="A66" s="156" t="s">
        <v>739</v>
      </c>
      <c r="B66" s="156" t="s">
        <v>740</v>
      </c>
      <c r="C66" s="171">
        <v>490466.02</v>
      </c>
      <c r="D66" s="369">
        <v>7.4002599999999997E-3</v>
      </c>
      <c r="E66" s="202" t="s">
        <v>506</v>
      </c>
    </row>
    <row r="67" spans="1:5" ht="22.5" x14ac:dyDescent="0.2">
      <c r="A67" s="156" t="s">
        <v>595</v>
      </c>
      <c r="B67" s="156" t="s">
        <v>596</v>
      </c>
      <c r="C67" s="171">
        <v>9434</v>
      </c>
      <c r="D67" s="369">
        <v>1.4234E-4</v>
      </c>
      <c r="E67" s="202" t="s">
        <v>506</v>
      </c>
    </row>
    <row r="68" spans="1:5" ht="22.5" x14ac:dyDescent="0.2">
      <c r="A68" s="156" t="s">
        <v>597</v>
      </c>
      <c r="B68" s="156" t="s">
        <v>598</v>
      </c>
      <c r="C68" s="171">
        <v>7188</v>
      </c>
      <c r="D68" s="369">
        <v>1.0844999999999999E-4</v>
      </c>
      <c r="E68" s="202" t="s">
        <v>506</v>
      </c>
    </row>
    <row r="69" spans="1:5" ht="22.5" x14ac:dyDescent="0.2">
      <c r="A69" s="156" t="s">
        <v>599</v>
      </c>
      <c r="B69" s="156" t="s">
        <v>600</v>
      </c>
      <c r="C69" s="171">
        <v>1153784.8600000001</v>
      </c>
      <c r="D69" s="369">
        <v>1.7408570000000002E-2</v>
      </c>
      <c r="E69" s="202" t="s">
        <v>506</v>
      </c>
    </row>
    <row r="70" spans="1:5" ht="22.5" x14ac:dyDescent="0.2">
      <c r="A70" s="156" t="s">
        <v>601</v>
      </c>
      <c r="B70" s="156" t="s">
        <v>602</v>
      </c>
      <c r="C70" s="171">
        <v>632187.89</v>
      </c>
      <c r="D70" s="369">
        <v>9.5385899999999996E-3</v>
      </c>
      <c r="E70" s="202" t="s">
        <v>506</v>
      </c>
    </row>
    <row r="71" spans="1:5" ht="22.5" x14ac:dyDescent="0.2">
      <c r="A71" s="156" t="s">
        <v>603</v>
      </c>
      <c r="B71" s="156" t="s">
        <v>604</v>
      </c>
      <c r="C71" s="171">
        <v>90287.4</v>
      </c>
      <c r="D71" s="369">
        <v>1.36228E-3</v>
      </c>
      <c r="E71" s="202" t="s">
        <v>506</v>
      </c>
    </row>
    <row r="72" spans="1:5" ht="22.5" x14ac:dyDescent="0.2">
      <c r="A72" s="156" t="s">
        <v>605</v>
      </c>
      <c r="B72" s="156" t="s">
        <v>428</v>
      </c>
      <c r="C72" s="171">
        <v>34717.56</v>
      </c>
      <c r="D72" s="369">
        <v>5.2382999999999998E-4</v>
      </c>
      <c r="E72" s="202" t="s">
        <v>506</v>
      </c>
    </row>
    <row r="73" spans="1:5" ht="22.5" x14ac:dyDescent="0.2">
      <c r="A73" s="156" t="s">
        <v>606</v>
      </c>
      <c r="B73" s="156" t="s">
        <v>607</v>
      </c>
      <c r="C73" s="171">
        <v>159331.79999999999</v>
      </c>
      <c r="D73" s="369">
        <v>2.4040300000000001E-3</v>
      </c>
      <c r="E73" s="202" t="s">
        <v>506</v>
      </c>
    </row>
    <row r="74" spans="1:5" ht="22.5" x14ac:dyDescent="0.2">
      <c r="A74" s="156" t="s">
        <v>608</v>
      </c>
      <c r="B74" s="156" t="s">
        <v>609</v>
      </c>
      <c r="C74" s="171">
        <v>67917.72</v>
      </c>
      <c r="D74" s="369">
        <v>1.02476E-3</v>
      </c>
      <c r="E74" s="202" t="s">
        <v>506</v>
      </c>
    </row>
    <row r="75" spans="1:5" ht="22.5" x14ac:dyDescent="0.2">
      <c r="A75" s="156" t="s">
        <v>610</v>
      </c>
      <c r="B75" s="156" t="s">
        <v>611</v>
      </c>
      <c r="C75" s="171">
        <v>85588.56</v>
      </c>
      <c r="D75" s="369">
        <v>1.29138E-3</v>
      </c>
      <c r="E75" s="202" t="s">
        <v>506</v>
      </c>
    </row>
    <row r="76" spans="1:5" ht="22.5" x14ac:dyDescent="0.2">
      <c r="A76" s="156" t="s">
        <v>612</v>
      </c>
      <c r="B76" s="156" t="s">
        <v>613</v>
      </c>
      <c r="C76" s="171">
        <v>502.44</v>
      </c>
      <c r="D76" s="369">
        <v>7.5800000000000003E-6</v>
      </c>
      <c r="E76" s="202" t="s">
        <v>506</v>
      </c>
    </row>
    <row r="77" spans="1:5" ht="22.5" x14ac:dyDescent="0.2">
      <c r="A77" s="156" t="s">
        <v>614</v>
      </c>
      <c r="B77" s="156" t="s">
        <v>615</v>
      </c>
      <c r="C77" s="171">
        <v>51868.08</v>
      </c>
      <c r="D77" s="369">
        <v>7.8260000000000005E-4</v>
      </c>
      <c r="E77" s="202" t="s">
        <v>506</v>
      </c>
    </row>
    <row r="78" spans="1:5" ht="22.5" x14ac:dyDescent="0.2">
      <c r="A78" s="156" t="s">
        <v>616</v>
      </c>
      <c r="B78" s="156" t="s">
        <v>617</v>
      </c>
      <c r="C78" s="171">
        <v>248835.12</v>
      </c>
      <c r="D78" s="369">
        <v>3.7544800000000001E-3</v>
      </c>
      <c r="E78" s="202" t="s">
        <v>506</v>
      </c>
    </row>
    <row r="79" spans="1:5" ht="22.5" x14ac:dyDescent="0.2">
      <c r="A79" s="156" t="s">
        <v>618</v>
      </c>
      <c r="B79" s="156" t="s">
        <v>619</v>
      </c>
      <c r="C79" s="171">
        <v>5071989.12</v>
      </c>
      <c r="D79" s="369">
        <v>7.6527319999999996E-2</v>
      </c>
      <c r="E79" s="202" t="s">
        <v>506</v>
      </c>
    </row>
    <row r="80" spans="1:5" ht="22.5" x14ac:dyDescent="0.2">
      <c r="A80" s="156" t="s">
        <v>620</v>
      </c>
      <c r="B80" s="156" t="s">
        <v>621</v>
      </c>
      <c r="C80" s="171">
        <v>3401329.56</v>
      </c>
      <c r="D80" s="369">
        <v>5.1320030000000003E-2</v>
      </c>
      <c r="E80" s="202" t="s">
        <v>506</v>
      </c>
    </row>
    <row r="81" spans="1:8" ht="22.5" x14ac:dyDescent="0.2">
      <c r="A81" s="156" t="s">
        <v>622</v>
      </c>
      <c r="B81" s="156" t="s">
        <v>623</v>
      </c>
      <c r="C81" s="171">
        <v>58874.16</v>
      </c>
      <c r="D81" s="369">
        <v>8.8831000000000001E-4</v>
      </c>
      <c r="E81" s="202" t="s">
        <v>506</v>
      </c>
    </row>
    <row r="82" spans="1:8" ht="22.5" x14ac:dyDescent="0.2">
      <c r="A82" s="156" t="s">
        <v>624</v>
      </c>
      <c r="B82" s="156" t="s">
        <v>625</v>
      </c>
      <c r="C82" s="171">
        <v>28702.92</v>
      </c>
      <c r="D82" s="369">
        <v>4.3308000000000002E-4</v>
      </c>
      <c r="E82" s="202" t="s">
        <v>506</v>
      </c>
    </row>
    <row r="83" spans="1:8" ht="22.5" x14ac:dyDescent="0.2">
      <c r="A83" s="156" t="s">
        <v>626</v>
      </c>
      <c r="B83" s="156" t="s">
        <v>450</v>
      </c>
      <c r="C83" s="171">
        <v>1033.68</v>
      </c>
      <c r="D83" s="369">
        <v>1.56E-5</v>
      </c>
      <c r="E83" s="202" t="s">
        <v>506</v>
      </c>
    </row>
    <row r="84" spans="1:8" x14ac:dyDescent="0.2">
      <c r="A84" s="158"/>
      <c r="B84" s="158" t="s">
        <v>627</v>
      </c>
      <c r="C84" s="172">
        <f>SUM(C8:C83)</f>
        <v>66276842.969999991</v>
      </c>
      <c r="D84" s="346">
        <f>SUM(D8:D83)</f>
        <v>1.0000000400000002</v>
      </c>
      <c r="E84" s="186"/>
      <c r="F84" s="281"/>
      <c r="G84" s="281"/>
      <c r="H84" s="281"/>
    </row>
    <row r="85" spans="1:8" x14ac:dyDescent="0.2">
      <c r="A85" s="203"/>
      <c r="B85" s="203"/>
      <c r="C85" s="204"/>
      <c r="D85" s="205"/>
      <c r="E85" s="206"/>
      <c r="F85" s="281"/>
      <c r="G85" s="281"/>
      <c r="H85" s="281"/>
    </row>
    <row r="92" spans="1:8" x14ac:dyDescent="0.2">
      <c r="A92" s="281"/>
      <c r="B92" s="281"/>
      <c r="C92" s="281"/>
      <c r="D92" s="281"/>
      <c r="E92" s="281"/>
    </row>
    <row r="93" spans="1:8" x14ac:dyDescent="0.2">
      <c r="A93" s="281"/>
      <c r="B93" s="281"/>
      <c r="C93" s="281"/>
      <c r="D93" s="281"/>
      <c r="E93" s="281"/>
    </row>
    <row r="94" spans="1:8" x14ac:dyDescent="0.2">
      <c r="A94" s="281"/>
      <c r="B94" s="281"/>
      <c r="C94" s="281"/>
      <c r="D94" s="281"/>
      <c r="E94" s="281"/>
    </row>
    <row r="95" spans="1:8" x14ac:dyDescent="0.2">
      <c r="A95" s="281"/>
      <c r="B95" s="281"/>
      <c r="C95" s="281"/>
      <c r="D95" s="281"/>
      <c r="E95" s="281"/>
    </row>
    <row r="96" spans="1:8" x14ac:dyDescent="0.2">
      <c r="A96" s="281"/>
      <c r="B96" s="281"/>
      <c r="C96" s="281"/>
      <c r="D96" s="281"/>
      <c r="E96" s="281"/>
    </row>
    <row r="97" spans="1:5" x14ac:dyDescent="0.2">
      <c r="A97" s="281"/>
      <c r="B97" s="281"/>
      <c r="C97" s="281"/>
      <c r="D97" s="281"/>
      <c r="E97" s="281"/>
    </row>
    <row r="98" spans="1:5" x14ac:dyDescent="0.2">
      <c r="A98" s="281"/>
      <c r="B98" s="281"/>
      <c r="C98" s="281"/>
      <c r="D98" s="281"/>
      <c r="E98" s="281"/>
    </row>
    <row r="99" spans="1:5" x14ac:dyDescent="0.2">
      <c r="A99" s="281"/>
      <c r="B99" s="281"/>
      <c r="C99" s="281"/>
      <c r="D99" s="281"/>
      <c r="E99" s="281"/>
    </row>
    <row r="100" spans="1:5" x14ac:dyDescent="0.2">
      <c r="A100" s="281"/>
      <c r="B100" s="281"/>
      <c r="C100" s="281"/>
      <c r="D100" s="281"/>
      <c r="E100" s="281"/>
    </row>
    <row r="101" spans="1:5" x14ac:dyDescent="0.2">
      <c r="A101" s="281"/>
      <c r="B101" s="281"/>
      <c r="C101" s="281"/>
      <c r="D101" s="281"/>
      <c r="E101" s="281"/>
    </row>
    <row r="102" spans="1:5" x14ac:dyDescent="0.2">
      <c r="A102" s="281"/>
      <c r="B102" s="281"/>
      <c r="C102" s="281"/>
      <c r="D102" s="281"/>
      <c r="E102" s="281"/>
    </row>
    <row r="103" spans="1:5" x14ac:dyDescent="0.2">
      <c r="A103" s="281"/>
      <c r="B103" s="281"/>
      <c r="C103" s="281"/>
      <c r="D103" s="281"/>
      <c r="E103" s="281"/>
    </row>
    <row r="104" spans="1:5" x14ac:dyDescent="0.2">
      <c r="A104" s="281"/>
      <c r="B104" s="281"/>
      <c r="C104" s="281"/>
      <c r="D104" s="281"/>
      <c r="E104" s="281"/>
    </row>
    <row r="105" spans="1:5" x14ac:dyDescent="0.2">
      <c r="A105" s="281"/>
      <c r="B105" s="281"/>
      <c r="C105" s="281"/>
      <c r="D105" s="281"/>
      <c r="E105" s="281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4"/>
  <sheetViews>
    <sheetView topLeftCell="A70" zoomScaleNormal="100" zoomScaleSheetLayoutView="100" workbookViewId="0">
      <selection activeCell="C46" sqref="C46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 x14ac:dyDescent="0.2">
      <c r="A1" s="371" t="s">
        <v>196</v>
      </c>
      <c r="B1" s="372"/>
      <c r="C1" s="1"/>
    </row>
    <row r="2" spans="1:3" ht="15" customHeight="1" x14ac:dyDescent="0.2">
      <c r="A2" s="277" t="s">
        <v>194</v>
      </c>
      <c r="B2" s="278" t="s">
        <v>195</v>
      </c>
    </row>
    <row r="3" spans="1:3" x14ac:dyDescent="0.2">
      <c r="A3" s="214"/>
      <c r="B3" s="218"/>
    </row>
    <row r="4" spans="1:3" x14ac:dyDescent="0.2">
      <c r="A4" s="215"/>
      <c r="B4" s="219" t="s">
        <v>236</v>
      </c>
    </row>
    <row r="5" spans="1:3" x14ac:dyDescent="0.2">
      <c r="A5" s="215"/>
      <c r="B5" s="219"/>
    </row>
    <row r="6" spans="1:3" x14ac:dyDescent="0.2">
      <c r="A6" s="215"/>
      <c r="B6" s="241" t="s">
        <v>0</v>
      </c>
    </row>
    <row r="7" spans="1:3" x14ac:dyDescent="0.2">
      <c r="A7" s="215" t="s">
        <v>1</v>
      </c>
      <c r="B7" s="220" t="s">
        <v>2</v>
      </c>
    </row>
    <row r="8" spans="1:3" x14ac:dyDescent="0.2">
      <c r="A8" s="215" t="s">
        <v>3</v>
      </c>
      <c r="B8" s="220" t="s">
        <v>4</v>
      </c>
    </row>
    <row r="9" spans="1:3" x14ac:dyDescent="0.2">
      <c r="A9" s="215" t="s">
        <v>5</v>
      </c>
      <c r="B9" s="220" t="s">
        <v>6</v>
      </c>
    </row>
    <row r="10" spans="1:3" x14ac:dyDescent="0.2">
      <c r="A10" s="215" t="s">
        <v>7</v>
      </c>
      <c r="B10" s="220" t="s">
        <v>8</v>
      </c>
    </row>
    <row r="11" spans="1:3" x14ac:dyDescent="0.2">
      <c r="A11" s="215" t="s">
        <v>9</v>
      </c>
      <c r="B11" s="220" t="s">
        <v>10</v>
      </c>
    </row>
    <row r="12" spans="1:3" x14ac:dyDescent="0.2">
      <c r="A12" s="215" t="s">
        <v>11</v>
      </c>
      <c r="B12" s="220" t="s">
        <v>12</v>
      </c>
    </row>
    <row r="13" spans="1:3" x14ac:dyDescent="0.2">
      <c r="A13" s="215" t="s">
        <v>13</v>
      </c>
      <c r="B13" s="220" t="s">
        <v>14</v>
      </c>
    </row>
    <row r="14" spans="1:3" x14ac:dyDescent="0.2">
      <c r="A14" s="215" t="s">
        <v>15</v>
      </c>
      <c r="B14" s="220" t="s">
        <v>16</v>
      </c>
    </row>
    <row r="15" spans="1:3" x14ac:dyDescent="0.2">
      <c r="A15" s="215" t="s">
        <v>17</v>
      </c>
      <c r="B15" s="220" t="s">
        <v>18</v>
      </c>
    </row>
    <row r="16" spans="1:3" x14ac:dyDescent="0.2">
      <c r="A16" s="215" t="s">
        <v>19</v>
      </c>
      <c r="B16" s="220" t="s">
        <v>20</v>
      </c>
    </row>
    <row r="17" spans="1:2" x14ac:dyDescent="0.2">
      <c r="A17" s="215" t="s">
        <v>21</v>
      </c>
      <c r="B17" s="220" t="s">
        <v>22</v>
      </c>
    </row>
    <row r="18" spans="1:2" x14ac:dyDescent="0.2">
      <c r="A18" s="215" t="s">
        <v>23</v>
      </c>
      <c r="B18" s="220" t="s">
        <v>24</v>
      </c>
    </row>
    <row r="19" spans="1:2" x14ac:dyDescent="0.2">
      <c r="A19" s="215" t="s">
        <v>25</v>
      </c>
      <c r="B19" s="220" t="s">
        <v>26</v>
      </c>
    </row>
    <row r="20" spans="1:2" x14ac:dyDescent="0.2">
      <c r="A20" s="215" t="s">
        <v>27</v>
      </c>
      <c r="B20" s="220" t="s">
        <v>28</v>
      </c>
    </row>
    <row r="21" spans="1:2" x14ac:dyDescent="0.2">
      <c r="A21" s="215" t="s">
        <v>325</v>
      </c>
      <c r="B21" s="220" t="s">
        <v>29</v>
      </c>
    </row>
    <row r="22" spans="1:2" x14ac:dyDescent="0.2">
      <c r="A22" s="215" t="s">
        <v>326</v>
      </c>
      <c r="B22" s="220" t="s">
        <v>30</v>
      </c>
    </row>
    <row r="23" spans="1:2" x14ac:dyDescent="0.2">
      <c r="A23" s="215" t="s">
        <v>327</v>
      </c>
      <c r="B23" s="220" t="s">
        <v>31</v>
      </c>
    </row>
    <row r="24" spans="1:2" x14ac:dyDescent="0.2">
      <c r="A24" s="215" t="s">
        <v>32</v>
      </c>
      <c r="B24" s="220" t="s">
        <v>33</v>
      </c>
    </row>
    <row r="25" spans="1:2" x14ac:dyDescent="0.2">
      <c r="A25" s="215" t="s">
        <v>34</v>
      </c>
      <c r="B25" s="220" t="s">
        <v>35</v>
      </c>
    </row>
    <row r="26" spans="1:2" x14ac:dyDescent="0.2">
      <c r="A26" s="215" t="s">
        <v>36</v>
      </c>
      <c r="B26" s="220" t="s">
        <v>37</v>
      </c>
    </row>
    <row r="27" spans="1:2" x14ac:dyDescent="0.2">
      <c r="A27" s="215" t="s">
        <v>38</v>
      </c>
      <c r="B27" s="220" t="s">
        <v>39</v>
      </c>
    </row>
    <row r="28" spans="1:2" x14ac:dyDescent="0.2">
      <c r="A28" s="215" t="s">
        <v>300</v>
      </c>
      <c r="B28" s="220" t="s">
        <v>301</v>
      </c>
    </row>
    <row r="29" spans="1:2" x14ac:dyDescent="0.2">
      <c r="A29" s="215"/>
      <c r="B29" s="220"/>
    </row>
    <row r="30" spans="1:2" x14ac:dyDescent="0.2">
      <c r="A30" s="215"/>
      <c r="B30" s="241"/>
    </row>
    <row r="31" spans="1:2" x14ac:dyDescent="0.2">
      <c r="A31" s="215" t="s">
        <v>252</v>
      </c>
      <c r="B31" s="220" t="s">
        <v>234</v>
      </c>
    </row>
    <row r="32" spans="1:2" x14ac:dyDescent="0.2">
      <c r="A32" s="215" t="s">
        <v>253</v>
      </c>
      <c r="B32" s="220" t="s">
        <v>235</v>
      </c>
    </row>
    <row r="33" spans="1:4" x14ac:dyDescent="0.2">
      <c r="A33" s="215"/>
      <c r="B33" s="220"/>
    </row>
    <row r="34" spans="1:4" x14ac:dyDescent="0.2">
      <c r="A34" s="215"/>
      <c r="B34" s="219" t="s">
        <v>237</v>
      </c>
    </row>
    <row r="35" spans="1:4" x14ac:dyDescent="0.2">
      <c r="A35" s="215" t="s">
        <v>249</v>
      </c>
      <c r="B35" s="220" t="s">
        <v>41</v>
      </c>
    </row>
    <row r="36" spans="1:4" x14ac:dyDescent="0.2">
      <c r="A36" s="215"/>
      <c r="B36" s="220" t="s">
        <v>42</v>
      </c>
    </row>
    <row r="37" spans="1:4" ht="12" thickBot="1" x14ac:dyDescent="0.25">
      <c r="A37" s="216"/>
      <c r="B37" s="217"/>
    </row>
    <row r="39" spans="1:4" x14ac:dyDescent="0.2">
      <c r="A39" s="327" t="s">
        <v>357</v>
      </c>
      <c r="B39" s="328"/>
      <c r="C39" s="328"/>
      <c r="D39" s="329"/>
    </row>
    <row r="40" spans="1:4" x14ac:dyDescent="0.2">
      <c r="A40" s="330"/>
      <c r="B40" s="328"/>
      <c r="C40" s="328"/>
      <c r="D40" s="329"/>
    </row>
    <row r="41" spans="1:4" x14ac:dyDescent="0.2">
      <c r="A41" s="331"/>
      <c r="B41" s="332" t="s">
        <v>361</v>
      </c>
      <c r="C41" s="331"/>
      <c r="D41" s="331"/>
    </row>
    <row r="42" spans="1:4" x14ac:dyDescent="0.2">
      <c r="A42" s="333"/>
      <c r="B42" s="331"/>
      <c r="C42" s="331"/>
      <c r="D42" s="331"/>
    </row>
    <row r="43" spans="1:4" x14ac:dyDescent="0.2">
      <c r="A43" s="333"/>
      <c r="B43" s="331" t="s">
        <v>358</v>
      </c>
      <c r="C43" s="333" t="s">
        <v>358</v>
      </c>
    </row>
    <row r="44" spans="1:4" ht="22.5" x14ac:dyDescent="0.2">
      <c r="A44" s="333"/>
      <c r="B44" s="334" t="s">
        <v>359</v>
      </c>
      <c r="C44" s="334" t="s">
        <v>360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zoomScaleSheetLayoutView="100" workbookViewId="0">
      <selection activeCell="D11" sqref="D11"/>
    </sheetView>
  </sheetViews>
  <sheetFormatPr baseColWidth="10" defaultRowHeight="11.25" x14ac:dyDescent="0.2"/>
  <cols>
    <col min="1" max="1" width="20.7109375" style="281" customWidth="1"/>
    <col min="2" max="2" width="50.7109375" style="281" customWidth="1"/>
    <col min="3" max="5" width="17.7109375" style="9" customWidth="1"/>
    <col min="6" max="7" width="17.7109375" style="281" customWidth="1"/>
    <col min="8" max="16384" width="11.42578125" style="281"/>
  </cols>
  <sheetData>
    <row r="1" spans="1:7" s="42" customFormat="1" ht="11.25" customHeight="1" x14ac:dyDescent="0.2">
      <c r="A1" s="72" t="s">
        <v>43</v>
      </c>
      <c r="B1" s="72"/>
      <c r="C1" s="43"/>
      <c r="D1" s="43"/>
      <c r="E1" s="43"/>
      <c r="F1" s="102"/>
      <c r="G1" s="7"/>
    </row>
    <row r="2" spans="1:7" s="42" customFormat="1" ht="11.25" customHeight="1" x14ac:dyDescent="0.2">
      <c r="A2" s="72" t="s">
        <v>0</v>
      </c>
      <c r="B2" s="72"/>
      <c r="C2" s="43"/>
      <c r="D2" s="43"/>
      <c r="E2" s="43"/>
    </row>
    <row r="3" spans="1:7" s="42" customFormat="1" x14ac:dyDescent="0.2">
      <c r="C3" s="43"/>
      <c r="D3" s="43"/>
      <c r="E3" s="43"/>
    </row>
    <row r="4" spans="1:7" s="42" customFormat="1" x14ac:dyDescent="0.2">
      <c r="C4" s="43"/>
      <c r="D4" s="43"/>
      <c r="E4" s="43"/>
    </row>
    <row r="5" spans="1:7" s="42" customFormat="1" ht="11.25" customHeight="1" x14ac:dyDescent="0.2">
      <c r="A5" s="10" t="s">
        <v>178</v>
      </c>
      <c r="B5" s="10"/>
      <c r="C5" s="43"/>
      <c r="D5" s="43"/>
      <c r="E5" s="43"/>
      <c r="G5" s="335" t="s">
        <v>116</v>
      </c>
    </row>
    <row r="6" spans="1:7" s="82" customFormat="1" x14ac:dyDescent="0.2">
      <c r="A6" s="45"/>
      <c r="B6" s="45"/>
      <c r="C6" s="79"/>
      <c r="D6" s="81"/>
      <c r="E6" s="81"/>
    </row>
    <row r="7" spans="1:7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3" t="s">
        <v>117</v>
      </c>
      <c r="F7" s="52" t="s">
        <v>49</v>
      </c>
      <c r="G7" s="52" t="s">
        <v>89</v>
      </c>
    </row>
    <row r="8" spans="1:7" x14ac:dyDescent="0.2">
      <c r="A8" s="156" t="s">
        <v>628</v>
      </c>
      <c r="B8" s="156" t="s">
        <v>629</v>
      </c>
      <c r="C8" s="171">
        <v>19972929.789999999</v>
      </c>
      <c r="D8" s="171">
        <v>19972929.789999999</v>
      </c>
      <c r="E8" s="171">
        <f>+D8-C8</f>
        <v>0</v>
      </c>
      <c r="F8" s="183" t="s">
        <v>630</v>
      </c>
      <c r="G8" s="178" t="s">
        <v>631</v>
      </c>
    </row>
    <row r="9" spans="1:7" x14ac:dyDescent="0.2">
      <c r="A9" s="156"/>
      <c r="B9" s="156"/>
      <c r="C9" s="171"/>
      <c r="D9" s="171"/>
      <c r="E9" s="171"/>
      <c r="F9" s="171"/>
      <c r="G9" s="178"/>
    </row>
    <row r="10" spans="1:7" x14ac:dyDescent="0.2">
      <c r="A10" s="156"/>
      <c r="B10" s="156"/>
      <c r="C10" s="171"/>
      <c r="D10" s="171"/>
      <c r="E10" s="171"/>
      <c r="F10" s="178"/>
      <c r="G10" s="178"/>
    </row>
    <row r="11" spans="1:7" x14ac:dyDescent="0.2">
      <c r="A11" s="175"/>
      <c r="B11" s="158" t="s">
        <v>318</v>
      </c>
      <c r="C11" s="148">
        <f>SUM(C8:C10)</f>
        <v>19972929.789999999</v>
      </c>
      <c r="D11" s="148">
        <f>SUM(D8:D10)</f>
        <v>19972929.789999999</v>
      </c>
      <c r="E11" s="151">
        <f>SUM(E8:E10)</f>
        <v>0</v>
      </c>
      <c r="F11" s="207"/>
      <c r="G11" s="207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D10" sqref="D10"/>
    </sheetView>
  </sheetViews>
  <sheetFormatPr baseColWidth="10" defaultRowHeight="11.25" x14ac:dyDescent="0.2"/>
  <cols>
    <col min="1" max="1" width="20.7109375" style="281" customWidth="1"/>
    <col min="2" max="2" width="50.7109375" style="281" customWidth="1"/>
    <col min="3" max="5" width="17.7109375" style="9" customWidth="1"/>
    <col min="6" max="6" width="17.7109375" style="281" customWidth="1"/>
    <col min="7" max="16384" width="11.42578125" style="281"/>
  </cols>
  <sheetData>
    <row r="1" spans="1:6" s="42" customFormat="1" x14ac:dyDescent="0.2">
      <c r="A1" s="72" t="s">
        <v>43</v>
      </c>
      <c r="B1" s="72"/>
      <c r="C1" s="43"/>
      <c r="D1" s="43"/>
      <c r="E1" s="43"/>
      <c r="F1" s="7"/>
    </row>
    <row r="2" spans="1:6" s="42" customFormat="1" x14ac:dyDescent="0.2">
      <c r="A2" s="72" t="s">
        <v>0</v>
      </c>
      <c r="B2" s="72"/>
      <c r="C2" s="43"/>
      <c r="D2" s="43"/>
      <c r="E2" s="43"/>
    </row>
    <row r="3" spans="1:6" s="42" customFormat="1" x14ac:dyDescent="0.2">
      <c r="C3" s="43"/>
      <c r="D3" s="43"/>
      <c r="E3" s="43"/>
    </row>
    <row r="4" spans="1:6" s="42" customFormat="1" x14ac:dyDescent="0.2">
      <c r="C4" s="43"/>
      <c r="D4" s="43"/>
      <c r="E4" s="43"/>
    </row>
    <row r="5" spans="1:6" s="42" customFormat="1" ht="11.25" customHeight="1" x14ac:dyDescent="0.2">
      <c r="A5" s="10" t="s">
        <v>179</v>
      </c>
      <c r="B5" s="10"/>
      <c r="C5" s="43"/>
      <c r="D5" s="43"/>
      <c r="E5" s="43"/>
      <c r="F5" s="335" t="s">
        <v>118</v>
      </c>
    </row>
    <row r="6" spans="1:6" s="82" customFormat="1" x14ac:dyDescent="0.2">
      <c r="A6" s="45"/>
      <c r="B6" s="45"/>
      <c r="C6" s="79"/>
      <c r="D6" s="81"/>
      <c r="E6" s="81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3" t="s">
        <v>117</v>
      </c>
      <c r="F7" s="103" t="s">
        <v>89</v>
      </c>
    </row>
    <row r="8" spans="1:6" x14ac:dyDescent="0.2">
      <c r="A8" s="156" t="s">
        <v>632</v>
      </c>
      <c r="B8" s="156" t="s">
        <v>633</v>
      </c>
      <c r="C8" s="171">
        <v>0</v>
      </c>
      <c r="D8" s="171">
        <v>-8605821.1699999999</v>
      </c>
      <c r="E8" s="171">
        <f>+D8-C8</f>
        <v>-8605821.1699999999</v>
      </c>
      <c r="F8" s="212" t="s">
        <v>631</v>
      </c>
    </row>
    <row r="9" spans="1:6" x14ac:dyDescent="0.2">
      <c r="A9" s="156" t="s">
        <v>634</v>
      </c>
      <c r="B9" s="156" t="s">
        <v>635</v>
      </c>
      <c r="C9" s="171">
        <v>23246657.98</v>
      </c>
      <c r="D9" s="171">
        <v>23249157.98</v>
      </c>
      <c r="E9" s="171">
        <f>+D9-C9</f>
        <v>2500</v>
      </c>
      <c r="F9" s="212" t="s">
        <v>631</v>
      </c>
    </row>
    <row r="10" spans="1:6" x14ac:dyDescent="0.2">
      <c r="A10" s="158"/>
      <c r="B10" s="158" t="s">
        <v>319</v>
      </c>
      <c r="C10" s="172">
        <f>SUM(C8:C9)</f>
        <v>23246657.98</v>
      </c>
      <c r="D10" s="172">
        <f>SUM(D8:D9)</f>
        <v>14643336.810000001</v>
      </c>
      <c r="E10" s="172">
        <f>SUM(E8:E9)</f>
        <v>-8603321.1699999999</v>
      </c>
      <c r="F10" s="158"/>
    </row>
    <row r="17" spans="3:5" x14ac:dyDescent="0.2">
      <c r="C17" s="281"/>
      <c r="D17" s="281"/>
      <c r="E17" s="281"/>
    </row>
    <row r="18" spans="3:5" x14ac:dyDescent="0.2">
      <c r="C18" s="281"/>
      <c r="D18" s="281"/>
      <c r="E18" s="281"/>
    </row>
    <row r="19" spans="3:5" x14ac:dyDescent="0.2">
      <c r="C19" s="281"/>
      <c r="D19" s="281"/>
      <c r="E19" s="281"/>
    </row>
    <row r="20" spans="3:5" x14ac:dyDescent="0.2">
      <c r="C20" s="281"/>
      <c r="D20" s="281"/>
      <c r="E20" s="281"/>
    </row>
    <row r="21" spans="3:5" x14ac:dyDescent="0.2">
      <c r="C21" s="281"/>
      <c r="D21" s="281"/>
      <c r="E21" s="281"/>
    </row>
    <row r="22" spans="3:5" x14ac:dyDescent="0.2">
      <c r="C22" s="281"/>
      <c r="D22" s="281"/>
      <c r="E22" s="281"/>
    </row>
    <row r="23" spans="3:5" x14ac:dyDescent="0.2">
      <c r="C23" s="281"/>
      <c r="D23" s="281"/>
      <c r="E23" s="281"/>
    </row>
  </sheetData>
  <protectedRanges>
    <protectedRange sqref="F10" name="Rango1_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activeCell="D24" sqref="D24"/>
    </sheetView>
  </sheetViews>
  <sheetFormatPr baseColWidth="10" defaultRowHeight="11.25" x14ac:dyDescent="0.2"/>
  <cols>
    <col min="1" max="1" width="20.7109375" style="160" customWidth="1"/>
    <col min="2" max="2" width="50.7109375" style="160" customWidth="1"/>
    <col min="3" max="5" width="17.7109375" style="119" customWidth="1"/>
    <col min="6" max="16384" width="11.42578125" style="281"/>
  </cols>
  <sheetData>
    <row r="1" spans="1:5" s="42" customFormat="1" x14ac:dyDescent="0.2">
      <c r="A1" s="72" t="s">
        <v>43</v>
      </c>
      <c r="B1" s="72"/>
      <c r="C1" s="73"/>
      <c r="D1" s="73"/>
      <c r="E1" s="32"/>
    </row>
    <row r="2" spans="1:5" s="42" customFormat="1" x14ac:dyDescent="0.2">
      <c r="A2" s="72" t="s">
        <v>0</v>
      </c>
      <c r="B2" s="72"/>
      <c r="C2" s="73"/>
      <c r="D2" s="73"/>
      <c r="E2" s="73"/>
    </row>
    <row r="3" spans="1:5" s="42" customFormat="1" x14ac:dyDescent="0.2">
      <c r="C3" s="73"/>
      <c r="D3" s="73"/>
      <c r="E3" s="73"/>
    </row>
    <row r="4" spans="1:5" s="42" customFormat="1" x14ac:dyDescent="0.2">
      <c r="C4" s="73"/>
      <c r="D4" s="73"/>
      <c r="E4" s="73"/>
    </row>
    <row r="5" spans="1:5" s="42" customFormat="1" ht="11.25" customHeight="1" x14ac:dyDescent="0.2">
      <c r="A5" s="66" t="s">
        <v>193</v>
      </c>
      <c r="C5" s="73"/>
      <c r="D5" s="73"/>
      <c r="E5" s="269" t="s">
        <v>119</v>
      </c>
    </row>
    <row r="6" spans="1:5" s="82" customFormat="1" x14ac:dyDescent="0.2">
      <c r="A6" s="28"/>
      <c r="B6" s="28"/>
      <c r="C6" s="104"/>
      <c r="D6" s="105"/>
      <c r="E6" s="105"/>
    </row>
    <row r="7" spans="1:5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 x14ac:dyDescent="0.2">
      <c r="A8" s="178" t="s">
        <v>636</v>
      </c>
      <c r="B8" s="178" t="s">
        <v>637</v>
      </c>
      <c r="C8" s="171">
        <v>4000</v>
      </c>
      <c r="D8" s="171">
        <v>4000</v>
      </c>
      <c r="E8" s="171">
        <f>+D8-C8</f>
        <v>0</v>
      </c>
    </row>
    <row r="9" spans="1:5" x14ac:dyDescent="0.2">
      <c r="A9" s="178" t="s">
        <v>638</v>
      </c>
      <c r="B9" s="178" t="s">
        <v>639</v>
      </c>
      <c r="C9" s="171">
        <v>2000</v>
      </c>
      <c r="D9" s="171">
        <v>2000</v>
      </c>
      <c r="E9" s="171">
        <f t="shared" ref="E9:E11" si="0">+D9-C9</f>
        <v>0</v>
      </c>
    </row>
    <row r="10" spans="1:5" x14ac:dyDescent="0.2">
      <c r="A10" s="178" t="s">
        <v>640</v>
      </c>
      <c r="B10" s="178" t="s">
        <v>641</v>
      </c>
      <c r="C10" s="171">
        <v>2500</v>
      </c>
      <c r="D10" s="171">
        <v>2500</v>
      </c>
      <c r="E10" s="171">
        <f t="shared" si="0"/>
        <v>0</v>
      </c>
    </row>
    <row r="11" spans="1:5" x14ac:dyDescent="0.2">
      <c r="A11" s="178" t="s">
        <v>642</v>
      </c>
      <c r="B11" s="178" t="s">
        <v>643</v>
      </c>
      <c r="C11" s="171">
        <v>1000</v>
      </c>
      <c r="D11" s="171">
        <v>1000</v>
      </c>
      <c r="E11" s="171">
        <f t="shared" si="0"/>
        <v>0</v>
      </c>
    </row>
    <row r="12" spans="1:5" x14ac:dyDescent="0.2">
      <c r="A12" s="157" t="s">
        <v>644</v>
      </c>
      <c r="B12" s="157" t="s">
        <v>645</v>
      </c>
      <c r="C12" s="208">
        <f>SUM(C8:C11)</f>
        <v>9500</v>
      </c>
      <c r="D12" s="208">
        <f>SUM(D8:D11)</f>
        <v>9500</v>
      </c>
      <c r="E12" s="208">
        <f>SUM(E8:E11)</f>
        <v>0</v>
      </c>
    </row>
    <row r="13" spans="1:5" x14ac:dyDescent="0.2">
      <c r="A13" s="178"/>
      <c r="B13" s="178"/>
      <c r="C13" s="171"/>
      <c r="D13" s="171"/>
      <c r="E13" s="171"/>
    </row>
    <row r="14" spans="1:5" x14ac:dyDescent="0.2">
      <c r="A14" s="178" t="s">
        <v>646</v>
      </c>
      <c r="B14" s="178" t="s">
        <v>647</v>
      </c>
      <c r="C14" s="171">
        <v>385657.38</v>
      </c>
      <c r="D14" s="171">
        <v>1335077.3600000001</v>
      </c>
      <c r="E14" s="171">
        <f t="shared" ref="E14:E17" si="1">+D14-C14</f>
        <v>949419.9800000001</v>
      </c>
    </row>
    <row r="15" spans="1:5" x14ac:dyDescent="0.2">
      <c r="A15" s="178" t="s">
        <v>648</v>
      </c>
      <c r="B15" s="178" t="s">
        <v>649</v>
      </c>
      <c r="C15" s="171">
        <v>2217266.94</v>
      </c>
      <c r="D15" s="171">
        <v>2168830.94</v>
      </c>
      <c r="E15" s="171">
        <f t="shared" si="1"/>
        <v>-48436</v>
      </c>
    </row>
    <row r="16" spans="1:5" x14ac:dyDescent="0.2">
      <c r="A16" s="178" t="s">
        <v>650</v>
      </c>
      <c r="B16" s="178" t="s">
        <v>651</v>
      </c>
      <c r="C16" s="171">
        <v>1207000</v>
      </c>
      <c r="D16" s="171">
        <v>807000</v>
      </c>
      <c r="E16" s="171">
        <f t="shared" si="1"/>
        <v>-400000</v>
      </c>
    </row>
    <row r="17" spans="1:5" x14ac:dyDescent="0.2">
      <c r="A17" s="178" t="s">
        <v>652</v>
      </c>
      <c r="B17" s="178" t="s">
        <v>653</v>
      </c>
      <c r="C17" s="171">
        <v>276725.26</v>
      </c>
      <c r="D17" s="171">
        <v>412516.07</v>
      </c>
      <c r="E17" s="171">
        <f t="shared" si="1"/>
        <v>135790.81</v>
      </c>
    </row>
    <row r="18" spans="1:5" x14ac:dyDescent="0.2">
      <c r="A18" s="157" t="s">
        <v>654</v>
      </c>
      <c r="B18" s="157" t="s">
        <v>655</v>
      </c>
      <c r="C18" s="208">
        <f>SUM(C14:C17)</f>
        <v>4086649.58</v>
      </c>
      <c r="D18" s="208">
        <f>SUM(D14:D17)</f>
        <v>4723424.37</v>
      </c>
      <c r="E18" s="208">
        <f>SUM(E14:E17)</f>
        <v>636774.79</v>
      </c>
    </row>
    <row r="19" spans="1:5" x14ac:dyDescent="0.2">
      <c r="A19" s="178"/>
      <c r="B19" s="178"/>
      <c r="C19" s="171"/>
      <c r="D19" s="171"/>
      <c r="E19" s="171"/>
    </row>
    <row r="20" spans="1:5" x14ac:dyDescent="0.2">
      <c r="A20" s="178"/>
      <c r="B20" s="178"/>
      <c r="C20" s="171"/>
      <c r="D20" s="171"/>
      <c r="E20" s="171"/>
    </row>
    <row r="21" spans="1:5" x14ac:dyDescent="0.2">
      <c r="A21" s="178" t="s">
        <v>656</v>
      </c>
      <c r="B21" s="178" t="s">
        <v>657</v>
      </c>
      <c r="C21" s="171">
        <v>0</v>
      </c>
      <c r="D21" s="171">
        <v>0</v>
      </c>
      <c r="E21" s="171">
        <v>0</v>
      </c>
    </row>
    <row r="22" spans="1:5" x14ac:dyDescent="0.2">
      <c r="A22" s="178" t="s">
        <v>658</v>
      </c>
      <c r="B22" s="178" t="s">
        <v>659</v>
      </c>
      <c r="C22" s="171">
        <v>0</v>
      </c>
      <c r="D22" s="171">
        <v>0</v>
      </c>
      <c r="E22" s="171">
        <v>0</v>
      </c>
    </row>
    <row r="23" spans="1:5" x14ac:dyDescent="0.2">
      <c r="A23" s="157" t="s">
        <v>660</v>
      </c>
      <c r="B23" s="157" t="s">
        <v>661</v>
      </c>
      <c r="C23" s="208">
        <f>SUM(C21:C22)</f>
        <v>0</v>
      </c>
      <c r="D23" s="208">
        <f t="shared" ref="D23:E23" si="2">SUM(D21:D22)</f>
        <v>0</v>
      </c>
      <c r="E23" s="208">
        <f t="shared" si="2"/>
        <v>0</v>
      </c>
    </row>
    <row r="24" spans="1:5" s="19" customFormat="1" x14ac:dyDescent="0.2">
      <c r="A24" s="158"/>
      <c r="B24" s="158" t="s">
        <v>662</v>
      </c>
      <c r="C24" s="172">
        <f>+C12+C18+C23</f>
        <v>4096149.58</v>
      </c>
      <c r="D24" s="172">
        <f>+D12+D18+D23</f>
        <v>4732924.37</v>
      </c>
      <c r="E24" s="172">
        <f t="shared" ref="E24" si="3">+E12+E18+E23</f>
        <v>636774.79</v>
      </c>
    </row>
    <row r="25" spans="1:5" s="19" customFormat="1" x14ac:dyDescent="0.2">
      <c r="A25" s="203"/>
      <c r="B25" s="203"/>
      <c r="C25" s="209"/>
      <c r="D25" s="209"/>
      <c r="E25" s="209"/>
    </row>
    <row r="33" spans="1:5" x14ac:dyDescent="0.2">
      <c r="A33" s="281"/>
      <c r="B33" s="281"/>
      <c r="C33" s="281"/>
      <c r="D33" s="281"/>
      <c r="E33" s="281"/>
    </row>
    <row r="34" spans="1:5" x14ac:dyDescent="0.2">
      <c r="A34" s="281"/>
      <c r="B34" s="281"/>
      <c r="C34" s="281"/>
      <c r="D34" s="281"/>
      <c r="E34" s="281"/>
    </row>
    <row r="35" spans="1:5" x14ac:dyDescent="0.2">
      <c r="A35" s="281"/>
      <c r="B35" s="281"/>
      <c r="C35" s="281"/>
      <c r="D35" s="281"/>
      <c r="E35" s="281"/>
    </row>
    <row r="36" spans="1:5" x14ac:dyDescent="0.2">
      <c r="A36" s="281"/>
      <c r="B36" s="281"/>
      <c r="C36" s="281"/>
      <c r="D36" s="281"/>
      <c r="E36" s="281"/>
    </row>
    <row r="37" spans="1:5" x14ac:dyDescent="0.2">
      <c r="A37" s="281"/>
      <c r="B37" s="281"/>
      <c r="C37" s="281"/>
      <c r="D37" s="281"/>
      <c r="E37" s="281"/>
    </row>
    <row r="38" spans="1:5" x14ac:dyDescent="0.2">
      <c r="A38" s="281"/>
      <c r="B38" s="281"/>
      <c r="C38" s="281"/>
      <c r="D38" s="281"/>
      <c r="E38" s="281"/>
    </row>
    <row r="39" spans="1:5" x14ac:dyDescent="0.2">
      <c r="A39" s="281"/>
      <c r="B39" s="281"/>
      <c r="C39" s="281"/>
      <c r="D39" s="281"/>
      <c r="E39" s="281"/>
    </row>
    <row r="40" spans="1:5" x14ac:dyDescent="0.2">
      <c r="A40" s="281"/>
      <c r="B40" s="281"/>
      <c r="C40" s="281"/>
      <c r="D40" s="281"/>
      <c r="E40" s="281"/>
    </row>
    <row r="41" spans="1:5" x14ac:dyDescent="0.2">
      <c r="A41" s="281"/>
      <c r="B41" s="281"/>
      <c r="C41" s="281"/>
      <c r="D41" s="281"/>
      <c r="E41" s="281"/>
    </row>
    <row r="42" spans="1:5" x14ac:dyDescent="0.2">
      <c r="A42" s="281"/>
      <c r="B42" s="281"/>
      <c r="C42" s="281"/>
      <c r="D42" s="281"/>
      <c r="E42" s="281"/>
    </row>
    <row r="43" spans="1:5" x14ac:dyDescent="0.2">
      <c r="A43" s="281"/>
      <c r="B43" s="281"/>
      <c r="C43" s="281"/>
      <c r="D43" s="281"/>
      <c r="E43" s="281"/>
    </row>
    <row r="44" spans="1:5" x14ac:dyDescent="0.2">
      <c r="A44" s="281"/>
      <c r="B44" s="281"/>
      <c r="C44" s="281"/>
      <c r="D44" s="281"/>
      <c r="E44" s="281"/>
    </row>
    <row r="45" spans="1:5" x14ac:dyDescent="0.2">
      <c r="A45" s="281"/>
      <c r="B45" s="281"/>
      <c r="C45" s="281"/>
      <c r="D45" s="281"/>
      <c r="E45" s="281"/>
    </row>
    <row r="46" spans="1:5" x14ac:dyDescent="0.2">
      <c r="A46" s="281"/>
      <c r="B46" s="281"/>
      <c r="C46" s="281"/>
      <c r="D46" s="281"/>
      <c r="E46" s="281"/>
    </row>
    <row r="47" spans="1:5" x14ac:dyDescent="0.2">
      <c r="A47" s="281"/>
      <c r="B47" s="281"/>
      <c r="C47" s="281"/>
      <c r="D47" s="281"/>
      <c r="E47" s="281"/>
    </row>
    <row r="48" spans="1:5" x14ac:dyDescent="0.2">
      <c r="A48" s="281"/>
      <c r="B48" s="281"/>
      <c r="C48" s="281"/>
      <c r="D48" s="281"/>
      <c r="E48" s="281"/>
    </row>
    <row r="49" spans="1:5" x14ac:dyDescent="0.2">
      <c r="A49" s="281"/>
      <c r="B49" s="281"/>
      <c r="C49" s="281"/>
      <c r="D49" s="281"/>
      <c r="E49" s="281"/>
    </row>
    <row r="50" spans="1:5" x14ac:dyDescent="0.2">
      <c r="A50" s="281"/>
      <c r="B50" s="281"/>
      <c r="C50" s="281"/>
      <c r="D50" s="281"/>
      <c r="E50" s="281"/>
    </row>
    <row r="51" spans="1:5" x14ac:dyDescent="0.2">
      <c r="A51" s="281"/>
      <c r="B51" s="281"/>
      <c r="C51" s="281"/>
      <c r="D51" s="281"/>
      <c r="E51" s="281"/>
    </row>
    <row r="52" spans="1:5" x14ac:dyDescent="0.2">
      <c r="A52" s="281"/>
      <c r="B52" s="281"/>
      <c r="C52" s="281"/>
      <c r="D52" s="281"/>
      <c r="E52" s="281"/>
    </row>
    <row r="53" spans="1:5" x14ac:dyDescent="0.2">
      <c r="A53" s="281"/>
      <c r="B53" s="281"/>
      <c r="C53" s="281"/>
      <c r="D53" s="281"/>
      <c r="E53" s="281"/>
    </row>
    <row r="54" spans="1:5" x14ac:dyDescent="0.2">
      <c r="A54" s="281"/>
      <c r="B54" s="281"/>
      <c r="C54" s="281"/>
      <c r="D54" s="281"/>
      <c r="E54" s="281"/>
    </row>
    <row r="55" spans="1:5" x14ac:dyDescent="0.2">
      <c r="A55" s="281"/>
      <c r="B55" s="281"/>
      <c r="C55" s="281"/>
      <c r="D55" s="281"/>
      <c r="E55" s="281"/>
    </row>
    <row r="56" spans="1:5" x14ac:dyDescent="0.2">
      <c r="A56" s="281"/>
      <c r="B56" s="281"/>
      <c r="C56" s="281"/>
      <c r="D56" s="281"/>
      <c r="E56" s="281"/>
    </row>
    <row r="57" spans="1:5" x14ac:dyDescent="0.2">
      <c r="A57" s="281"/>
      <c r="B57" s="281"/>
      <c r="C57" s="281"/>
      <c r="D57" s="281"/>
      <c r="E57" s="281"/>
    </row>
    <row r="58" spans="1:5" x14ac:dyDescent="0.2">
      <c r="A58" s="281"/>
      <c r="B58" s="281"/>
      <c r="C58" s="281"/>
      <c r="D58" s="281"/>
      <c r="E58" s="281"/>
    </row>
    <row r="59" spans="1:5" x14ac:dyDescent="0.2">
      <c r="A59" s="281"/>
      <c r="B59" s="281"/>
      <c r="C59" s="281"/>
      <c r="D59" s="281"/>
      <c r="E59" s="281"/>
    </row>
    <row r="60" spans="1:5" x14ac:dyDescent="0.2">
      <c r="A60" s="281"/>
      <c r="B60" s="281"/>
      <c r="C60" s="281"/>
      <c r="D60" s="281"/>
      <c r="E60" s="281"/>
    </row>
    <row r="61" spans="1:5" x14ac:dyDescent="0.2">
      <c r="A61" s="281"/>
      <c r="B61" s="281"/>
      <c r="C61" s="281"/>
      <c r="D61" s="281"/>
      <c r="E61" s="281"/>
    </row>
    <row r="62" spans="1:5" x14ac:dyDescent="0.2">
      <c r="A62" s="281"/>
      <c r="B62" s="281"/>
      <c r="C62" s="281"/>
      <c r="D62" s="281"/>
      <c r="E62" s="281"/>
    </row>
    <row r="63" spans="1:5" x14ac:dyDescent="0.2">
      <c r="A63" s="281"/>
      <c r="B63" s="281"/>
      <c r="C63" s="281"/>
      <c r="D63" s="281"/>
      <c r="E63" s="281"/>
    </row>
    <row r="64" spans="1:5" x14ac:dyDescent="0.2">
      <c r="A64" s="281"/>
      <c r="B64" s="281"/>
      <c r="C64" s="281"/>
      <c r="D64" s="281"/>
      <c r="E64" s="281"/>
    </row>
    <row r="65" spans="1:5" x14ac:dyDescent="0.2">
      <c r="A65" s="281"/>
      <c r="B65" s="281"/>
      <c r="C65" s="281"/>
      <c r="D65" s="281"/>
      <c r="E65" s="281"/>
    </row>
    <row r="66" spans="1:5" x14ac:dyDescent="0.2">
      <c r="A66" s="281"/>
      <c r="B66" s="281"/>
      <c r="C66" s="281"/>
      <c r="D66" s="281"/>
      <c r="E66" s="281"/>
    </row>
    <row r="67" spans="1:5" x14ac:dyDescent="0.2">
      <c r="A67" s="281"/>
      <c r="B67" s="281"/>
      <c r="C67" s="281"/>
      <c r="D67" s="281"/>
      <c r="E67" s="281"/>
    </row>
    <row r="68" spans="1:5" x14ac:dyDescent="0.2">
      <c r="A68" s="281"/>
      <c r="B68" s="281"/>
      <c r="C68" s="281"/>
      <c r="D68" s="281"/>
      <c r="E68" s="281"/>
    </row>
    <row r="69" spans="1:5" x14ac:dyDescent="0.2">
      <c r="A69" s="281"/>
      <c r="B69" s="281"/>
      <c r="C69" s="281"/>
      <c r="D69" s="281"/>
      <c r="E69" s="281"/>
    </row>
    <row r="70" spans="1:5" x14ac:dyDescent="0.2">
      <c r="A70" s="281"/>
      <c r="B70" s="281"/>
      <c r="C70" s="281"/>
      <c r="D70" s="281"/>
      <c r="E70" s="281"/>
    </row>
    <row r="71" spans="1:5" x14ac:dyDescent="0.2">
      <c r="A71" s="281"/>
      <c r="B71" s="281"/>
      <c r="C71" s="281"/>
      <c r="D71" s="281"/>
      <c r="E71" s="281"/>
    </row>
    <row r="72" spans="1:5" x14ac:dyDescent="0.2">
      <c r="A72" s="281"/>
      <c r="B72" s="281"/>
      <c r="C72" s="281"/>
      <c r="D72" s="281"/>
      <c r="E72" s="281"/>
    </row>
    <row r="73" spans="1:5" x14ac:dyDescent="0.2">
      <c r="A73" s="281"/>
      <c r="B73" s="281"/>
      <c r="C73" s="281"/>
      <c r="D73" s="281"/>
      <c r="E73" s="281"/>
    </row>
    <row r="74" spans="1:5" x14ac:dyDescent="0.2">
      <c r="A74" s="281"/>
      <c r="B74" s="281"/>
      <c r="C74" s="281"/>
      <c r="D74" s="281"/>
      <c r="E74" s="281"/>
    </row>
    <row r="75" spans="1:5" x14ac:dyDescent="0.2">
      <c r="A75" s="281"/>
      <c r="B75" s="281"/>
      <c r="C75" s="281"/>
      <c r="D75" s="281"/>
      <c r="E75" s="281"/>
    </row>
    <row r="76" spans="1:5" x14ac:dyDescent="0.2">
      <c r="A76" s="281"/>
      <c r="B76" s="281"/>
      <c r="C76" s="281"/>
      <c r="D76" s="281"/>
      <c r="E76" s="281"/>
    </row>
    <row r="77" spans="1:5" x14ac:dyDescent="0.2">
      <c r="A77" s="281"/>
      <c r="B77" s="281"/>
      <c r="C77" s="281"/>
      <c r="D77" s="281"/>
      <c r="E77" s="281"/>
    </row>
    <row r="78" spans="1:5" x14ac:dyDescent="0.2">
      <c r="A78" s="281"/>
      <c r="B78" s="281"/>
      <c r="C78" s="281"/>
      <c r="D78" s="281"/>
      <c r="E78" s="281"/>
    </row>
    <row r="79" spans="1:5" x14ac:dyDescent="0.2">
      <c r="A79" s="281"/>
      <c r="B79" s="281"/>
      <c r="C79" s="281"/>
      <c r="D79" s="281"/>
      <c r="E79" s="281"/>
    </row>
    <row r="80" spans="1:5" x14ac:dyDescent="0.2">
      <c r="A80" s="281"/>
      <c r="B80" s="281"/>
      <c r="C80" s="281"/>
      <c r="D80" s="281"/>
      <c r="E80" s="281"/>
    </row>
    <row r="81" spans="1:5" x14ac:dyDescent="0.2">
      <c r="A81" s="281"/>
      <c r="B81" s="281"/>
      <c r="C81" s="281"/>
      <c r="D81" s="281"/>
      <c r="E81" s="281"/>
    </row>
    <row r="82" spans="1:5" x14ac:dyDescent="0.2">
      <c r="A82" s="281"/>
      <c r="B82" s="281"/>
      <c r="C82" s="281"/>
      <c r="D82" s="281"/>
      <c r="E82" s="281"/>
    </row>
    <row r="83" spans="1:5" x14ac:dyDescent="0.2">
      <c r="A83" s="281"/>
      <c r="B83" s="281"/>
      <c r="C83" s="281"/>
      <c r="D83" s="281"/>
      <c r="E83" s="281"/>
    </row>
    <row r="84" spans="1:5" x14ac:dyDescent="0.2">
      <c r="A84" s="281"/>
      <c r="B84" s="281"/>
      <c r="C84" s="281"/>
      <c r="D84" s="281"/>
      <c r="E84" s="281"/>
    </row>
    <row r="85" spans="1:5" x14ac:dyDescent="0.2">
      <c r="A85" s="281"/>
      <c r="B85" s="281"/>
      <c r="C85" s="281"/>
      <c r="D85" s="281"/>
      <c r="E85" s="281"/>
    </row>
    <row r="86" spans="1:5" x14ac:dyDescent="0.2">
      <c r="A86" s="281"/>
      <c r="B86" s="281"/>
      <c r="C86" s="281"/>
      <c r="D86" s="281"/>
      <c r="E86" s="281"/>
    </row>
    <row r="87" spans="1:5" x14ac:dyDescent="0.2">
      <c r="A87" s="281"/>
      <c r="B87" s="281"/>
      <c r="C87" s="281"/>
      <c r="D87" s="281"/>
      <c r="E87" s="281"/>
    </row>
    <row r="88" spans="1:5" x14ac:dyDescent="0.2">
      <c r="A88" s="281"/>
      <c r="B88" s="281"/>
      <c r="C88" s="281"/>
      <c r="D88" s="281"/>
      <c r="E88" s="281"/>
    </row>
    <row r="89" spans="1:5" x14ac:dyDescent="0.2">
      <c r="A89" s="281"/>
      <c r="B89" s="281"/>
      <c r="C89" s="281"/>
      <c r="D89" s="281"/>
      <c r="E89" s="281"/>
    </row>
    <row r="90" spans="1:5" x14ac:dyDescent="0.2">
      <c r="A90" s="281"/>
      <c r="B90" s="281"/>
      <c r="C90" s="281"/>
      <c r="D90" s="281"/>
      <c r="E90" s="281"/>
    </row>
    <row r="91" spans="1:5" x14ac:dyDescent="0.2">
      <c r="A91" s="281"/>
      <c r="B91" s="281"/>
      <c r="C91" s="281"/>
      <c r="D91" s="281"/>
      <c r="E91" s="281"/>
    </row>
    <row r="92" spans="1:5" x14ac:dyDescent="0.2">
      <c r="A92" s="281"/>
      <c r="B92" s="281"/>
      <c r="C92" s="281"/>
      <c r="D92" s="281"/>
      <c r="E92" s="281"/>
    </row>
    <row r="93" spans="1:5" x14ac:dyDescent="0.2">
      <c r="A93" s="281"/>
      <c r="B93" s="281"/>
      <c r="C93" s="281"/>
      <c r="D93" s="281"/>
      <c r="E93" s="281"/>
    </row>
    <row r="94" spans="1:5" x14ac:dyDescent="0.2">
      <c r="A94" s="281"/>
      <c r="B94" s="281"/>
      <c r="C94" s="281"/>
      <c r="D94" s="281"/>
      <c r="E94" s="281"/>
    </row>
    <row r="95" spans="1:5" x14ac:dyDescent="0.2">
      <c r="A95" s="281"/>
      <c r="B95" s="281"/>
      <c r="C95" s="281"/>
      <c r="D95" s="281"/>
      <c r="E95" s="281"/>
    </row>
    <row r="96" spans="1:5" x14ac:dyDescent="0.2">
      <c r="A96" s="281"/>
      <c r="B96" s="281"/>
      <c r="C96" s="281"/>
      <c r="D96" s="281"/>
      <c r="E96" s="281"/>
    </row>
    <row r="97" spans="1:5" x14ac:dyDescent="0.2">
      <c r="A97" s="281"/>
      <c r="B97" s="281"/>
      <c r="C97" s="281"/>
      <c r="D97" s="281"/>
      <c r="E97" s="281"/>
    </row>
    <row r="98" spans="1:5" x14ac:dyDescent="0.2">
      <c r="A98" s="281"/>
      <c r="B98" s="281"/>
      <c r="C98" s="281"/>
      <c r="D98" s="281"/>
      <c r="E98" s="281"/>
    </row>
    <row r="99" spans="1:5" x14ac:dyDescent="0.2">
      <c r="A99" s="281"/>
      <c r="B99" s="281"/>
      <c r="C99" s="281"/>
      <c r="D99" s="281"/>
      <c r="E99" s="281"/>
    </row>
    <row r="100" spans="1:5" x14ac:dyDescent="0.2">
      <c r="A100" s="281"/>
      <c r="B100" s="281"/>
      <c r="C100" s="281"/>
      <c r="D100" s="281"/>
      <c r="E100" s="281"/>
    </row>
    <row r="101" spans="1:5" x14ac:dyDescent="0.2">
      <c r="A101" s="281"/>
      <c r="B101" s="281"/>
      <c r="C101" s="281"/>
      <c r="D101" s="281"/>
      <c r="E101" s="281"/>
    </row>
    <row r="102" spans="1:5" x14ac:dyDescent="0.2">
      <c r="A102" s="281"/>
      <c r="B102" s="281"/>
      <c r="C102" s="281"/>
      <c r="D102" s="281"/>
      <c r="E102" s="281"/>
    </row>
    <row r="103" spans="1:5" x14ac:dyDescent="0.2">
      <c r="A103" s="281"/>
      <c r="B103" s="281"/>
      <c r="C103" s="281"/>
      <c r="D103" s="281"/>
      <c r="E103" s="281"/>
    </row>
    <row r="104" spans="1:5" x14ac:dyDescent="0.2">
      <c r="A104" s="281"/>
      <c r="B104" s="281"/>
      <c r="C104" s="281"/>
      <c r="D104" s="281"/>
      <c r="E104" s="281"/>
    </row>
    <row r="105" spans="1:5" x14ac:dyDescent="0.2">
      <c r="A105" s="281"/>
      <c r="B105" s="281"/>
      <c r="C105" s="281"/>
      <c r="D105" s="281"/>
      <c r="E105" s="281"/>
    </row>
    <row r="106" spans="1:5" x14ac:dyDescent="0.2">
      <c r="A106" s="281"/>
      <c r="B106" s="281"/>
      <c r="C106" s="281"/>
      <c r="D106" s="281"/>
      <c r="E106" s="281"/>
    </row>
    <row r="107" spans="1:5" x14ac:dyDescent="0.2">
      <c r="A107" s="281"/>
      <c r="B107" s="281"/>
      <c r="C107" s="281"/>
      <c r="D107" s="281"/>
      <c r="E107" s="281"/>
    </row>
    <row r="108" spans="1:5" x14ac:dyDescent="0.2">
      <c r="A108" s="281"/>
      <c r="B108" s="281"/>
      <c r="C108" s="281"/>
      <c r="D108" s="281"/>
      <c r="E108" s="281"/>
    </row>
    <row r="109" spans="1:5" x14ac:dyDescent="0.2">
      <c r="A109" s="281"/>
      <c r="B109" s="281"/>
      <c r="C109" s="281"/>
      <c r="D109" s="281"/>
      <c r="E109" s="281"/>
    </row>
    <row r="110" spans="1:5" x14ac:dyDescent="0.2">
      <c r="A110" s="281"/>
      <c r="B110" s="281"/>
      <c r="C110" s="281"/>
      <c r="D110" s="281"/>
      <c r="E110" s="281"/>
    </row>
    <row r="111" spans="1:5" x14ac:dyDescent="0.2">
      <c r="A111" s="281"/>
      <c r="B111" s="281"/>
      <c r="C111" s="281"/>
      <c r="D111" s="281"/>
      <c r="E111" s="281"/>
    </row>
    <row r="112" spans="1:5" x14ac:dyDescent="0.2">
      <c r="A112" s="281"/>
      <c r="B112" s="281"/>
      <c r="C112" s="281"/>
      <c r="D112" s="281"/>
      <c r="E112" s="281"/>
    </row>
    <row r="113" spans="1:5" x14ac:dyDescent="0.2">
      <c r="A113" s="281"/>
      <c r="B113" s="281"/>
      <c r="C113" s="281"/>
      <c r="D113" s="281"/>
      <c r="E113" s="281"/>
    </row>
    <row r="114" spans="1:5" x14ac:dyDescent="0.2">
      <c r="A114" s="281"/>
      <c r="B114" s="281"/>
      <c r="C114" s="281"/>
      <c r="D114" s="281"/>
      <c r="E114" s="281"/>
    </row>
    <row r="115" spans="1:5" x14ac:dyDescent="0.2">
      <c r="A115" s="281"/>
      <c r="B115" s="281"/>
      <c r="C115" s="281"/>
      <c r="D115" s="281"/>
      <c r="E115" s="281"/>
    </row>
    <row r="116" spans="1:5" x14ac:dyDescent="0.2">
      <c r="A116" s="281"/>
      <c r="B116" s="281"/>
      <c r="C116" s="281"/>
      <c r="D116" s="281"/>
      <c r="E116" s="281"/>
    </row>
    <row r="117" spans="1:5" x14ac:dyDescent="0.2">
      <c r="A117" s="281"/>
      <c r="B117" s="281"/>
      <c r="C117" s="281"/>
      <c r="D117" s="281"/>
      <c r="E117" s="281"/>
    </row>
    <row r="118" spans="1:5" x14ac:dyDescent="0.2">
      <c r="A118" s="281"/>
      <c r="B118" s="281"/>
      <c r="C118" s="281"/>
      <c r="D118" s="281"/>
      <c r="E118" s="281"/>
    </row>
    <row r="119" spans="1:5" x14ac:dyDescent="0.2">
      <c r="A119" s="281"/>
      <c r="B119" s="281"/>
      <c r="C119" s="281"/>
      <c r="D119" s="281"/>
      <c r="E119" s="281"/>
    </row>
    <row r="120" spans="1:5" x14ac:dyDescent="0.2">
      <c r="A120" s="281"/>
      <c r="B120" s="281"/>
      <c r="C120" s="281"/>
      <c r="D120" s="281"/>
      <c r="E120" s="281"/>
    </row>
    <row r="121" spans="1:5" x14ac:dyDescent="0.2">
      <c r="A121" s="281"/>
      <c r="B121" s="281"/>
      <c r="C121" s="281"/>
      <c r="D121" s="281"/>
      <c r="E121" s="281"/>
    </row>
    <row r="122" spans="1:5" x14ac:dyDescent="0.2">
      <c r="A122" s="281"/>
      <c r="B122" s="281"/>
      <c r="C122" s="281"/>
      <c r="D122" s="281"/>
      <c r="E122" s="281"/>
    </row>
    <row r="123" spans="1:5" x14ac:dyDescent="0.2">
      <c r="A123" s="281"/>
      <c r="B123" s="281"/>
      <c r="C123" s="281"/>
      <c r="D123" s="281"/>
      <c r="E123" s="281"/>
    </row>
    <row r="124" spans="1:5" x14ac:dyDescent="0.2">
      <c r="A124" s="281"/>
      <c r="B124" s="281"/>
      <c r="C124" s="281"/>
      <c r="D124" s="281"/>
      <c r="E124" s="281"/>
    </row>
    <row r="125" spans="1:5" x14ac:dyDescent="0.2">
      <c r="A125" s="281"/>
      <c r="B125" s="281"/>
      <c r="C125" s="281"/>
      <c r="D125" s="281"/>
      <c r="E125" s="281"/>
    </row>
    <row r="126" spans="1:5" x14ac:dyDescent="0.2">
      <c r="A126" s="281"/>
      <c r="B126" s="281"/>
      <c r="C126" s="281"/>
      <c r="D126" s="281"/>
      <c r="E126" s="281"/>
    </row>
    <row r="127" spans="1:5" x14ac:dyDescent="0.2">
      <c r="A127" s="281"/>
      <c r="B127" s="281"/>
      <c r="C127" s="281"/>
      <c r="D127" s="281"/>
      <c r="E127" s="281"/>
    </row>
    <row r="128" spans="1:5" x14ac:dyDescent="0.2">
      <c r="A128" s="281"/>
      <c r="B128" s="281"/>
      <c r="C128" s="281"/>
      <c r="D128" s="281"/>
      <c r="E128" s="281"/>
    </row>
    <row r="129" spans="1:5" x14ac:dyDescent="0.2">
      <c r="A129" s="281"/>
      <c r="B129" s="281"/>
      <c r="C129" s="281"/>
      <c r="D129" s="281"/>
      <c r="E129" s="281"/>
    </row>
    <row r="130" spans="1:5" x14ac:dyDescent="0.2">
      <c r="A130" s="281"/>
      <c r="B130" s="281"/>
      <c r="C130" s="281"/>
      <c r="D130" s="281"/>
      <c r="E130" s="281"/>
    </row>
    <row r="131" spans="1:5" x14ac:dyDescent="0.2">
      <c r="A131" s="281"/>
      <c r="B131" s="281"/>
      <c r="C131" s="281"/>
      <c r="D131" s="281"/>
      <c r="E131" s="281"/>
    </row>
    <row r="132" spans="1:5" x14ac:dyDescent="0.2">
      <c r="A132" s="281"/>
      <c r="B132" s="281"/>
      <c r="C132" s="281"/>
      <c r="D132" s="281"/>
      <c r="E132" s="281"/>
    </row>
    <row r="133" spans="1:5" x14ac:dyDescent="0.2">
      <c r="A133" s="281"/>
      <c r="B133" s="281"/>
      <c r="C133" s="281"/>
      <c r="D133" s="281"/>
      <c r="E133" s="281"/>
    </row>
    <row r="134" spans="1:5" x14ac:dyDescent="0.2">
      <c r="A134" s="281"/>
      <c r="B134" s="281"/>
      <c r="C134" s="281"/>
      <c r="D134" s="281"/>
      <c r="E134" s="281"/>
    </row>
    <row r="135" spans="1:5" x14ac:dyDescent="0.2">
      <c r="A135" s="281"/>
      <c r="B135" s="281"/>
      <c r="C135" s="281"/>
      <c r="D135" s="281"/>
      <c r="E135" s="281"/>
    </row>
    <row r="136" spans="1:5" x14ac:dyDescent="0.2">
      <c r="A136" s="281"/>
      <c r="B136" s="281"/>
      <c r="C136" s="281"/>
      <c r="D136" s="281"/>
      <c r="E136" s="281"/>
    </row>
    <row r="137" spans="1:5" x14ac:dyDescent="0.2">
      <c r="A137" s="281"/>
      <c r="B137" s="281"/>
      <c r="C137" s="281"/>
      <c r="D137" s="281"/>
      <c r="E137" s="281"/>
    </row>
    <row r="138" spans="1:5" x14ac:dyDescent="0.2">
      <c r="A138" s="281"/>
      <c r="B138" s="281"/>
      <c r="C138" s="281"/>
      <c r="D138" s="281"/>
      <c r="E138" s="281"/>
    </row>
    <row r="139" spans="1:5" x14ac:dyDescent="0.2">
      <c r="A139" s="281"/>
      <c r="B139" s="281"/>
      <c r="C139" s="281"/>
      <c r="D139" s="281"/>
      <c r="E139" s="281"/>
    </row>
    <row r="140" spans="1:5" x14ac:dyDescent="0.2">
      <c r="A140" s="281"/>
      <c r="B140" s="281"/>
      <c r="C140" s="281"/>
      <c r="D140" s="281"/>
      <c r="E140" s="281"/>
    </row>
    <row r="141" spans="1:5" x14ac:dyDescent="0.2">
      <c r="A141" s="281"/>
      <c r="B141" s="281"/>
      <c r="C141" s="281"/>
      <c r="D141" s="281"/>
      <c r="E141" s="281"/>
    </row>
    <row r="142" spans="1:5" x14ac:dyDescent="0.2">
      <c r="A142" s="281"/>
      <c r="B142" s="281"/>
      <c r="C142" s="281"/>
      <c r="D142" s="281"/>
      <c r="E142" s="281"/>
    </row>
    <row r="143" spans="1:5" x14ac:dyDescent="0.2">
      <c r="A143" s="281"/>
      <c r="B143" s="281"/>
      <c r="C143" s="281"/>
      <c r="D143" s="281"/>
      <c r="E143" s="281"/>
    </row>
    <row r="144" spans="1:5" x14ac:dyDescent="0.2">
      <c r="A144" s="281"/>
      <c r="B144" s="281"/>
      <c r="C144" s="281"/>
      <c r="D144" s="281"/>
      <c r="E144" s="281"/>
    </row>
    <row r="145" spans="1:5" x14ac:dyDescent="0.2">
      <c r="A145" s="281"/>
      <c r="B145" s="281"/>
      <c r="C145" s="281"/>
      <c r="D145" s="281"/>
      <c r="E145" s="281"/>
    </row>
    <row r="146" spans="1:5" x14ac:dyDescent="0.2">
      <c r="A146" s="281"/>
      <c r="B146" s="281"/>
      <c r="C146" s="281"/>
      <c r="D146" s="281"/>
      <c r="E146" s="281"/>
    </row>
    <row r="147" spans="1:5" x14ac:dyDescent="0.2">
      <c r="A147" s="281"/>
      <c r="B147" s="281"/>
      <c r="C147" s="281"/>
      <c r="D147" s="281"/>
      <c r="E147" s="281"/>
    </row>
    <row r="148" spans="1:5" x14ac:dyDescent="0.2">
      <c r="A148" s="281"/>
      <c r="B148" s="281"/>
      <c r="C148" s="281"/>
      <c r="D148" s="281"/>
      <c r="E148" s="281"/>
    </row>
    <row r="149" spans="1:5" x14ac:dyDescent="0.2">
      <c r="A149" s="281"/>
      <c r="B149" s="281"/>
      <c r="C149" s="281"/>
      <c r="D149" s="281"/>
      <c r="E149" s="281"/>
    </row>
    <row r="150" spans="1:5" x14ac:dyDescent="0.2">
      <c r="A150" s="281"/>
      <c r="B150" s="281"/>
      <c r="C150" s="281"/>
      <c r="D150" s="281"/>
      <c r="E150" s="281"/>
    </row>
    <row r="151" spans="1:5" x14ac:dyDescent="0.2">
      <c r="A151" s="281"/>
      <c r="B151" s="281"/>
      <c r="C151" s="281"/>
      <c r="D151" s="281"/>
      <c r="E151" s="281"/>
    </row>
    <row r="152" spans="1:5" x14ac:dyDescent="0.2">
      <c r="A152" s="281"/>
      <c r="B152" s="281"/>
      <c r="C152" s="281"/>
      <c r="D152" s="281"/>
      <c r="E152" s="281"/>
    </row>
    <row r="153" spans="1:5" x14ac:dyDescent="0.2">
      <c r="A153" s="281"/>
      <c r="B153" s="281"/>
      <c r="C153" s="281"/>
      <c r="D153" s="281"/>
      <c r="E153" s="281"/>
    </row>
    <row r="154" spans="1:5" x14ac:dyDescent="0.2">
      <c r="A154" s="281"/>
      <c r="B154" s="281"/>
      <c r="C154" s="281"/>
      <c r="D154" s="281"/>
      <c r="E154" s="281"/>
    </row>
    <row r="155" spans="1:5" x14ac:dyDescent="0.2">
      <c r="A155" s="281"/>
      <c r="B155" s="281"/>
      <c r="C155" s="281"/>
      <c r="D155" s="281"/>
      <c r="E155" s="281"/>
    </row>
    <row r="156" spans="1:5" x14ac:dyDescent="0.2">
      <c r="A156" s="281"/>
      <c r="B156" s="281"/>
      <c r="C156" s="281"/>
      <c r="D156" s="281"/>
      <c r="E156" s="281"/>
    </row>
    <row r="157" spans="1:5" x14ac:dyDescent="0.2">
      <c r="A157" s="281"/>
      <c r="B157" s="281"/>
      <c r="C157" s="281"/>
      <c r="D157" s="281"/>
      <c r="E157" s="281"/>
    </row>
    <row r="158" spans="1:5" x14ac:dyDescent="0.2">
      <c r="A158" s="281"/>
      <c r="B158" s="281"/>
      <c r="C158" s="281"/>
      <c r="D158" s="281"/>
      <c r="E158" s="281"/>
    </row>
    <row r="159" spans="1:5" x14ac:dyDescent="0.2">
      <c r="A159" s="281"/>
      <c r="B159" s="281"/>
      <c r="C159" s="281"/>
      <c r="D159" s="281"/>
      <c r="E159" s="281"/>
    </row>
    <row r="160" spans="1:5" x14ac:dyDescent="0.2">
      <c r="A160" s="281"/>
      <c r="B160" s="281"/>
      <c r="C160" s="281"/>
      <c r="D160" s="281"/>
      <c r="E160" s="281"/>
    </row>
    <row r="161" spans="1:5" x14ac:dyDescent="0.2">
      <c r="A161" s="281"/>
      <c r="B161" s="281"/>
      <c r="C161" s="281"/>
      <c r="D161" s="281"/>
      <c r="E161" s="281"/>
    </row>
    <row r="162" spans="1:5" x14ac:dyDescent="0.2">
      <c r="A162" s="281"/>
      <c r="B162" s="281"/>
      <c r="C162" s="281"/>
      <c r="D162" s="281"/>
      <c r="E162" s="281"/>
    </row>
    <row r="163" spans="1:5" x14ac:dyDescent="0.2">
      <c r="A163" s="281"/>
      <c r="B163" s="281"/>
      <c r="C163" s="281"/>
      <c r="D163" s="281"/>
      <c r="E163" s="281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25" zoomScaleNormal="100" zoomScaleSheetLayoutView="100" workbookViewId="0">
      <selection activeCell="F35" sqref="F35"/>
    </sheetView>
  </sheetViews>
  <sheetFormatPr baseColWidth="10" defaultRowHeight="11.25" x14ac:dyDescent="0.2"/>
  <cols>
    <col min="1" max="1" width="20.7109375" style="160" customWidth="1"/>
    <col min="2" max="2" width="50.7109375" style="160" customWidth="1"/>
    <col min="3" max="3" width="17.7109375" style="119" customWidth="1"/>
    <col min="4" max="4" width="17.7109375" style="120" customWidth="1"/>
    <col min="5" max="16384" width="11.42578125" style="281"/>
  </cols>
  <sheetData>
    <row r="1" spans="1:4" s="42" customFormat="1" x14ac:dyDescent="0.2">
      <c r="A1" s="72" t="s">
        <v>43</v>
      </c>
      <c r="B1" s="72"/>
      <c r="C1" s="106"/>
      <c r="D1" s="107"/>
    </row>
    <row r="2" spans="1:4" s="42" customFormat="1" x14ac:dyDescent="0.2">
      <c r="A2" s="72" t="s">
        <v>0</v>
      </c>
      <c r="B2" s="72"/>
      <c r="C2" s="106"/>
      <c r="D2" s="108"/>
    </row>
    <row r="3" spans="1:4" s="42" customFormat="1" x14ac:dyDescent="0.2">
      <c r="A3" s="72"/>
      <c r="B3" s="72"/>
      <c r="C3" s="106"/>
      <c r="D3" s="108"/>
    </row>
    <row r="4" spans="1:4" s="42" customFormat="1" x14ac:dyDescent="0.2">
      <c r="C4" s="106"/>
      <c r="D4" s="108"/>
    </row>
    <row r="5" spans="1:4" s="42" customFormat="1" ht="11.25" customHeight="1" x14ac:dyDescent="0.2">
      <c r="A5" s="382" t="s">
        <v>320</v>
      </c>
      <c r="B5" s="383"/>
      <c r="C5" s="106"/>
      <c r="D5" s="109" t="s">
        <v>120</v>
      </c>
    </row>
    <row r="6" spans="1:4" x14ac:dyDescent="0.2">
      <c r="A6" s="110"/>
      <c r="B6" s="110"/>
      <c r="C6" s="111"/>
      <c r="D6" s="112"/>
    </row>
    <row r="7" spans="1:4" ht="15" customHeight="1" x14ac:dyDescent="0.2">
      <c r="A7" s="15" t="s">
        <v>46</v>
      </c>
      <c r="B7" s="16" t="s">
        <v>47</v>
      </c>
      <c r="C7" s="58" t="s">
        <v>77</v>
      </c>
      <c r="D7" s="52" t="s">
        <v>121</v>
      </c>
    </row>
    <row r="8" spans="1:4" x14ac:dyDescent="0.2">
      <c r="A8" s="113"/>
      <c r="B8" s="114"/>
      <c r="C8" s="115"/>
      <c r="D8" s="116"/>
    </row>
    <row r="9" spans="1:4" x14ac:dyDescent="0.2">
      <c r="A9" s="113"/>
      <c r="B9" s="114"/>
      <c r="C9" s="115"/>
      <c r="D9" s="116"/>
    </row>
    <row r="10" spans="1:4" x14ac:dyDescent="0.2">
      <c r="A10" s="113"/>
      <c r="B10" s="113"/>
      <c r="C10" s="115"/>
      <c r="D10" s="116"/>
    </row>
    <row r="11" spans="1:4" x14ac:dyDescent="0.2">
      <c r="A11" s="117"/>
      <c r="B11" s="117" t="s">
        <v>374</v>
      </c>
      <c r="C11" s="118">
        <f>SUM(C8:C10)</f>
        <v>0</v>
      </c>
      <c r="D11" s="210">
        <v>0</v>
      </c>
    </row>
    <row r="14" spans="1:4" x14ac:dyDescent="0.2">
      <c r="A14" s="382" t="s">
        <v>321</v>
      </c>
      <c r="B14" s="383"/>
      <c r="C14" s="106"/>
      <c r="D14" s="109" t="s">
        <v>120</v>
      </c>
    </row>
    <row r="15" spans="1:4" x14ac:dyDescent="0.2">
      <c r="A15" s="110"/>
      <c r="B15" s="110"/>
      <c r="C15" s="111"/>
      <c r="D15" s="112"/>
    </row>
    <row r="16" spans="1:4" x14ac:dyDescent="0.2">
      <c r="A16" s="15" t="s">
        <v>46</v>
      </c>
      <c r="B16" s="16" t="s">
        <v>47</v>
      </c>
      <c r="C16" s="58" t="s">
        <v>77</v>
      </c>
      <c r="D16" s="52" t="s">
        <v>121</v>
      </c>
    </row>
    <row r="17" spans="1:4" x14ac:dyDescent="0.2">
      <c r="A17" s="133" t="s">
        <v>375</v>
      </c>
      <c r="B17" s="64" t="s">
        <v>376</v>
      </c>
      <c r="C17" s="347"/>
      <c r="D17" s="348"/>
    </row>
    <row r="18" spans="1:4" x14ac:dyDescent="0.2">
      <c r="A18" s="113" t="s">
        <v>377</v>
      </c>
      <c r="B18" s="114" t="s">
        <v>378</v>
      </c>
      <c r="C18" s="115">
        <v>48951.050000000047</v>
      </c>
      <c r="D18" s="116">
        <f>+C18/C48</f>
        <v>3.2149683561623107E-2</v>
      </c>
    </row>
    <row r="19" spans="1:4" x14ac:dyDescent="0.2">
      <c r="A19" s="113" t="s">
        <v>380</v>
      </c>
      <c r="B19" s="114" t="s">
        <v>381</v>
      </c>
      <c r="C19" s="115">
        <v>24612.849999999977</v>
      </c>
      <c r="D19" s="116">
        <f>+C19/C48</f>
        <v>1.6165033008478751E-2</v>
      </c>
    </row>
    <row r="20" spans="1:4" x14ac:dyDescent="0.2">
      <c r="A20" s="113" t="s">
        <v>382</v>
      </c>
      <c r="B20" s="114" t="s">
        <v>383</v>
      </c>
      <c r="C20" s="115">
        <v>0</v>
      </c>
      <c r="D20" s="116">
        <f>+C20/C48</f>
        <v>0</v>
      </c>
    </row>
    <row r="21" spans="1:4" x14ac:dyDescent="0.2">
      <c r="A21" s="113" t="s">
        <v>384</v>
      </c>
      <c r="B21" s="114" t="s">
        <v>385</v>
      </c>
      <c r="C21" s="115">
        <v>0</v>
      </c>
      <c r="D21" s="116">
        <f>+C21/C48</f>
        <v>0</v>
      </c>
    </row>
    <row r="22" spans="1:4" x14ac:dyDescent="0.2">
      <c r="A22" s="113" t="s">
        <v>386</v>
      </c>
      <c r="B22" s="114" t="s">
        <v>387</v>
      </c>
      <c r="C22" s="115">
        <v>0</v>
      </c>
      <c r="D22" s="116">
        <f>+C22/C48</f>
        <v>0</v>
      </c>
    </row>
    <row r="23" spans="1:4" x14ac:dyDescent="0.2">
      <c r="A23" s="349">
        <v>12410</v>
      </c>
      <c r="B23" s="114"/>
      <c r="C23" s="350">
        <f>SUM(C18:C22)</f>
        <v>73563.900000000023</v>
      </c>
      <c r="D23" s="351">
        <f>SUM(D18:D22)</f>
        <v>4.8314716570101862E-2</v>
      </c>
    </row>
    <row r="24" spans="1:4" x14ac:dyDescent="0.2">
      <c r="A24" s="352" t="s">
        <v>389</v>
      </c>
      <c r="B24" s="353" t="s">
        <v>390</v>
      </c>
      <c r="C24" s="115"/>
      <c r="D24" s="116"/>
    </row>
    <row r="25" spans="1:4" x14ac:dyDescent="0.2">
      <c r="A25" s="113" t="s">
        <v>391</v>
      </c>
      <c r="B25" s="114" t="s">
        <v>392</v>
      </c>
      <c r="C25" s="115">
        <v>0</v>
      </c>
      <c r="D25" s="116">
        <f>+C25/C48</f>
        <v>0</v>
      </c>
    </row>
    <row r="26" spans="1:4" x14ac:dyDescent="0.2">
      <c r="A26" s="113" t="s">
        <v>393</v>
      </c>
      <c r="B26" s="114" t="s">
        <v>394</v>
      </c>
      <c r="C26" s="115">
        <v>0</v>
      </c>
      <c r="D26" s="116">
        <f>+C26/C48</f>
        <v>0</v>
      </c>
    </row>
    <row r="27" spans="1:4" x14ac:dyDescent="0.2">
      <c r="A27" s="349">
        <v>12420</v>
      </c>
      <c r="B27" s="114"/>
      <c r="C27" s="350">
        <f>SUM(C25:C26)</f>
        <v>0</v>
      </c>
      <c r="D27" s="351">
        <f>SUM(D25:D26)</f>
        <v>0</v>
      </c>
    </row>
    <row r="28" spans="1:4" x14ac:dyDescent="0.2">
      <c r="A28" s="352" t="s">
        <v>396</v>
      </c>
      <c r="B28" s="353" t="s">
        <v>397</v>
      </c>
      <c r="C28" s="115"/>
      <c r="D28" s="116"/>
    </row>
    <row r="29" spans="1:4" x14ac:dyDescent="0.2">
      <c r="A29" s="113" t="s">
        <v>398</v>
      </c>
      <c r="B29" s="114" t="s">
        <v>399</v>
      </c>
      <c r="C29" s="115">
        <v>0</v>
      </c>
      <c r="D29" s="116">
        <f>+C29/C48</f>
        <v>0</v>
      </c>
    </row>
    <row r="30" spans="1:4" x14ac:dyDescent="0.2">
      <c r="A30" s="113" t="s">
        <v>400</v>
      </c>
      <c r="B30" s="113" t="s">
        <v>401</v>
      </c>
      <c r="C30" s="115">
        <v>0</v>
      </c>
      <c r="D30" s="116">
        <f>+C30/C48</f>
        <v>0</v>
      </c>
    </row>
    <row r="31" spans="1:4" x14ac:dyDescent="0.2">
      <c r="A31" s="349">
        <v>12430</v>
      </c>
      <c r="B31" s="114"/>
      <c r="C31" s="350">
        <f>SUM(C29:C30)</f>
        <v>0</v>
      </c>
      <c r="D31" s="351">
        <f>SUM(D29:D30)</f>
        <v>0</v>
      </c>
    </row>
    <row r="32" spans="1:4" x14ac:dyDescent="0.2">
      <c r="A32" s="349" t="s">
        <v>403</v>
      </c>
      <c r="B32" s="353" t="s">
        <v>404</v>
      </c>
      <c r="C32" s="115"/>
      <c r="D32" s="116"/>
    </row>
    <row r="33" spans="1:4" x14ac:dyDescent="0.2">
      <c r="A33" s="113" t="s">
        <v>405</v>
      </c>
      <c r="B33" s="114" t="s">
        <v>406</v>
      </c>
      <c r="C33" s="115">
        <v>0</v>
      </c>
      <c r="D33" s="116">
        <f>+C33/C48</f>
        <v>0</v>
      </c>
    </row>
    <row r="34" spans="1:4" x14ac:dyDescent="0.2">
      <c r="A34" s="349">
        <v>12440</v>
      </c>
      <c r="B34" s="114"/>
      <c r="C34" s="350">
        <f>SUM(C33)</f>
        <v>0</v>
      </c>
      <c r="D34" s="354">
        <f>SUM(D33)</f>
        <v>0</v>
      </c>
    </row>
    <row r="35" spans="1:4" x14ac:dyDescent="0.2">
      <c r="A35" s="352" t="s">
        <v>408</v>
      </c>
      <c r="B35" s="353" t="s">
        <v>409</v>
      </c>
      <c r="C35" s="115"/>
      <c r="D35" s="116"/>
    </row>
    <row r="36" spans="1:4" x14ac:dyDescent="0.2">
      <c r="A36" s="113" t="s">
        <v>410</v>
      </c>
      <c r="B36" s="114" t="s">
        <v>411</v>
      </c>
      <c r="C36" s="115">
        <v>1423812.0599999987</v>
      </c>
      <c r="D36" s="116">
        <f>+C36/C48</f>
        <v>0.93512002664340488</v>
      </c>
    </row>
    <row r="37" spans="1:4" x14ac:dyDescent="0.2">
      <c r="A37" s="349">
        <v>12450</v>
      </c>
      <c r="B37" s="114"/>
      <c r="C37" s="350">
        <f>SUM(C36)</f>
        <v>1423812.0599999987</v>
      </c>
      <c r="D37" s="351">
        <f>SUM(D36)</f>
        <v>0.93512002664340488</v>
      </c>
    </row>
    <row r="38" spans="1:4" x14ac:dyDescent="0.2">
      <c r="A38" s="352" t="s">
        <v>413</v>
      </c>
      <c r="B38" s="353" t="s">
        <v>414</v>
      </c>
      <c r="C38" s="115"/>
      <c r="D38" s="116"/>
    </row>
    <row r="39" spans="1:4" x14ac:dyDescent="0.2">
      <c r="A39" s="113" t="s">
        <v>415</v>
      </c>
      <c r="B39" s="114" t="s">
        <v>416</v>
      </c>
      <c r="C39" s="115">
        <v>0</v>
      </c>
      <c r="D39" s="116">
        <f>+C39/C48</f>
        <v>0</v>
      </c>
    </row>
    <row r="40" spans="1:4" x14ac:dyDescent="0.2">
      <c r="A40" s="113" t="s">
        <v>417</v>
      </c>
      <c r="B40" s="114" t="s">
        <v>418</v>
      </c>
      <c r="C40" s="115">
        <v>17032.57</v>
      </c>
      <c r="D40" s="116">
        <f>+C40/C48</f>
        <v>1.1186516647573327E-2</v>
      </c>
    </row>
    <row r="41" spans="1:4" x14ac:dyDescent="0.2">
      <c r="A41" s="113" t="s">
        <v>419</v>
      </c>
      <c r="B41" s="114" t="s">
        <v>420</v>
      </c>
      <c r="C41" s="115">
        <v>8189.66</v>
      </c>
      <c r="D41" s="116">
        <f>+C41/C48</f>
        <v>5.3787401389200438E-3</v>
      </c>
    </row>
    <row r="42" spans="1:4" x14ac:dyDescent="0.2">
      <c r="A42" s="349">
        <v>12460</v>
      </c>
      <c r="B42" s="114"/>
      <c r="C42" s="350">
        <f>SUM(C39:C41)</f>
        <v>25222.23</v>
      </c>
      <c r="D42" s="351">
        <f>SUM(D39:D41)</f>
        <v>1.6565256786493371E-2</v>
      </c>
    </row>
    <row r="43" spans="1:4" x14ac:dyDescent="0.2">
      <c r="A43" s="349">
        <v>12520</v>
      </c>
      <c r="B43" s="114"/>
      <c r="C43" s="350"/>
      <c r="D43" s="351"/>
    </row>
    <row r="44" spans="1:4" x14ac:dyDescent="0.2">
      <c r="A44" s="349" t="s">
        <v>456</v>
      </c>
      <c r="B44" s="114" t="s">
        <v>457</v>
      </c>
      <c r="C44" s="350"/>
      <c r="D44" s="351"/>
    </row>
    <row r="45" spans="1:4" ht="22.5" x14ac:dyDescent="0.2">
      <c r="A45" s="349" t="s">
        <v>458</v>
      </c>
      <c r="B45" s="114" t="s">
        <v>459</v>
      </c>
      <c r="C45" s="115">
        <v>0</v>
      </c>
      <c r="D45" s="116">
        <f>+C45/C48</f>
        <v>0</v>
      </c>
    </row>
    <row r="46" spans="1:4" x14ac:dyDescent="0.2">
      <c r="A46" s="349">
        <v>12520</v>
      </c>
      <c r="B46" s="114"/>
      <c r="C46" s="350">
        <f>+C45</f>
        <v>0</v>
      </c>
      <c r="D46" s="351">
        <f>+D45</f>
        <v>0</v>
      </c>
    </row>
    <row r="47" spans="1:4" x14ac:dyDescent="0.2">
      <c r="A47" s="349"/>
      <c r="B47" s="114"/>
      <c r="C47" s="350"/>
      <c r="D47" s="351"/>
    </row>
    <row r="48" spans="1:4" x14ac:dyDescent="0.2">
      <c r="A48" s="117"/>
      <c r="B48" s="117" t="s">
        <v>663</v>
      </c>
      <c r="C48" s="118">
        <f>+C23+C31+C37+C42+C46+C27</f>
        <v>1522598.1899999985</v>
      </c>
      <c r="D48" s="355">
        <f>+D23+D31+D37+D42+D46+D27</f>
        <v>1.0000000000000002</v>
      </c>
    </row>
  </sheetData>
  <autoFilter ref="C1:C48"/>
  <mergeCells count="2">
    <mergeCell ref="A5:B5"/>
    <mergeCell ref="A14:B14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16:D17"/>
    <dataValidation allowBlank="1" showInputMessage="1" showErrorMessage="1" prompt="Importe (saldo final) de las adquisiciones de bienes muebles e inmuebles efectuadas en el periodo al que corresponde la cuenta pública presentada." sqref="C16:C17"/>
    <dataValidation allowBlank="1" showInputMessage="1" showErrorMessage="1" prompt="Corresponde al nombre o descripción de la cuenta de acuerdo al Plan de Cuentas emitido por el CONAC." sqref="B7 B16:B17"/>
    <dataValidation allowBlank="1" showInputMessage="1" showErrorMessage="1" prompt="Corresponde al número de la cuenta de acuerdo al Plan de Cuentas emitido por el CONAC (DOF 23/12/2015)." sqref="A7 A16:A1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zoomScaleSheetLayoutView="100" workbookViewId="0">
      <pane ySplit="8" topLeftCell="A9" activePane="bottomLeft" state="frozen"/>
      <selection pane="bottomLeft" activeCell="F39" sqref="F39"/>
    </sheetView>
  </sheetViews>
  <sheetFormatPr baseColWidth="10" defaultRowHeight="11.25" x14ac:dyDescent="0.2"/>
  <cols>
    <col min="1" max="1" width="11.7109375" style="160" customWidth="1"/>
    <col min="2" max="2" width="68" style="160" customWidth="1"/>
    <col min="3" max="3" width="17.7109375" style="119" customWidth="1"/>
    <col min="4" max="4" width="17.7109375" style="281" customWidth="1"/>
    <col min="5" max="5" width="11.42578125" style="281"/>
    <col min="6" max="6" width="14.5703125" style="281" customWidth="1"/>
    <col min="7" max="16384" width="11.42578125" style="281"/>
  </cols>
  <sheetData>
    <row r="1" spans="1:7" s="42" customFormat="1" x14ac:dyDescent="0.2">
      <c r="A1" s="72" t="s">
        <v>43</v>
      </c>
      <c r="B1" s="72"/>
      <c r="C1" s="106"/>
    </row>
    <row r="2" spans="1:7" s="42" customFormat="1" x14ac:dyDescent="0.2">
      <c r="A2" s="72" t="s">
        <v>0</v>
      </c>
      <c r="B2" s="72"/>
      <c r="C2" s="106"/>
    </row>
    <row r="3" spans="1:7" s="42" customFormat="1" x14ac:dyDescent="0.2">
      <c r="A3" s="72"/>
      <c r="B3" s="72"/>
      <c r="C3" s="106"/>
    </row>
    <row r="4" spans="1:7" s="42" customFormat="1" x14ac:dyDescent="0.2">
      <c r="A4" s="72"/>
      <c r="B4" s="72"/>
      <c r="C4" s="106"/>
    </row>
    <row r="5" spans="1:7" s="42" customFormat="1" x14ac:dyDescent="0.2">
      <c r="C5" s="106"/>
      <c r="D5" s="368"/>
    </row>
    <row r="6" spans="1:7" s="42" customFormat="1" ht="11.25" customHeight="1" x14ac:dyDescent="0.2">
      <c r="A6" s="382" t="s">
        <v>301</v>
      </c>
      <c r="B6" s="383"/>
      <c r="C6" s="106"/>
      <c r="D6" s="286" t="s">
        <v>259</v>
      </c>
    </row>
    <row r="7" spans="1:7" x14ac:dyDescent="0.2">
      <c r="A7" s="110"/>
      <c r="B7" s="110"/>
      <c r="C7" s="111"/>
    </row>
    <row r="8" spans="1:7" ht="15" customHeight="1" x14ac:dyDescent="0.2">
      <c r="A8" s="15" t="s">
        <v>46</v>
      </c>
      <c r="B8" s="221" t="s">
        <v>47</v>
      </c>
      <c r="C8" s="58" t="s">
        <v>75</v>
      </c>
      <c r="D8" s="58" t="s">
        <v>76</v>
      </c>
    </row>
    <row r="9" spans="1:7" x14ac:dyDescent="0.2">
      <c r="A9" s="312">
        <v>5500</v>
      </c>
      <c r="B9" s="313" t="s">
        <v>329</v>
      </c>
      <c r="C9" s="226">
        <f>+C10+C19+C22+C28+C30</f>
        <v>18414989.800000001</v>
      </c>
      <c r="D9" s="226">
        <f>+D10+D19+D22+D28+D30</f>
        <v>27715967.920000002</v>
      </c>
      <c r="E9" s="9"/>
      <c r="F9" s="356"/>
      <c r="G9" s="9"/>
    </row>
    <row r="10" spans="1:7" x14ac:dyDescent="0.2">
      <c r="A10" s="316">
        <v>5510</v>
      </c>
      <c r="B10" s="317" t="s">
        <v>216</v>
      </c>
      <c r="C10" s="226">
        <f>SUM(C11:C18)</f>
        <v>18414989.800000001</v>
      </c>
      <c r="D10" s="226">
        <f>SUM(D11:D18)</f>
        <v>27715967.920000002</v>
      </c>
    </row>
    <row r="11" spans="1:7" x14ac:dyDescent="0.2">
      <c r="A11" s="316">
        <v>5511</v>
      </c>
      <c r="B11" s="317" t="s">
        <v>330</v>
      </c>
      <c r="C11" s="314"/>
      <c r="D11" s="315"/>
    </row>
    <row r="12" spans="1:7" x14ac:dyDescent="0.2">
      <c r="A12" s="316">
        <v>5512</v>
      </c>
      <c r="B12" s="317" t="s">
        <v>331</v>
      </c>
      <c r="C12" s="314"/>
      <c r="D12" s="315"/>
    </row>
    <row r="13" spans="1:7" x14ac:dyDescent="0.2">
      <c r="A13" s="316">
        <v>5513</v>
      </c>
      <c r="B13" s="317" t="s">
        <v>332</v>
      </c>
      <c r="C13" s="314">
        <v>50861.67</v>
      </c>
      <c r="D13" s="315">
        <v>50861.67</v>
      </c>
    </row>
    <row r="14" spans="1:7" x14ac:dyDescent="0.2">
      <c r="A14" s="316">
        <v>5514</v>
      </c>
      <c r="B14" s="317" t="s">
        <v>333</v>
      </c>
      <c r="C14" s="314"/>
      <c r="D14" s="315"/>
    </row>
    <row r="15" spans="1:7" x14ac:dyDescent="0.2">
      <c r="A15" s="316">
        <v>5515</v>
      </c>
      <c r="B15" s="317" t="s">
        <v>334</v>
      </c>
      <c r="C15" s="314">
        <v>18363891.969999999</v>
      </c>
      <c r="D15" s="315">
        <v>27664870.09</v>
      </c>
    </row>
    <row r="16" spans="1:7" x14ac:dyDescent="0.2">
      <c r="A16" s="316">
        <v>5516</v>
      </c>
      <c r="B16" s="317" t="s">
        <v>335</v>
      </c>
      <c r="C16" s="314"/>
      <c r="D16" s="315"/>
    </row>
    <row r="17" spans="1:4" x14ac:dyDescent="0.2">
      <c r="A17" s="316">
        <v>5517</v>
      </c>
      <c r="B17" s="317" t="s">
        <v>336</v>
      </c>
      <c r="C17" s="314">
        <v>236.16</v>
      </c>
      <c r="D17" s="315">
        <v>236.16</v>
      </c>
    </row>
    <row r="18" spans="1:4" x14ac:dyDescent="0.2">
      <c r="A18" s="316">
        <v>5518</v>
      </c>
      <c r="B18" s="317" t="s">
        <v>337</v>
      </c>
      <c r="C18" s="314"/>
      <c r="D18" s="315"/>
    </row>
    <row r="19" spans="1:4" x14ac:dyDescent="0.2">
      <c r="A19" s="316">
        <v>5520</v>
      </c>
      <c r="B19" s="317" t="s">
        <v>217</v>
      </c>
      <c r="C19" s="226">
        <f>SUM(C20:C21)</f>
        <v>0</v>
      </c>
      <c r="D19" s="226">
        <f>SUM(D20:D21)</f>
        <v>0</v>
      </c>
    </row>
    <row r="20" spans="1:4" x14ac:dyDescent="0.2">
      <c r="A20" s="316">
        <v>5521</v>
      </c>
      <c r="B20" s="317" t="s">
        <v>338</v>
      </c>
      <c r="C20" s="314"/>
      <c r="D20" s="315"/>
    </row>
    <row r="21" spans="1:4" x14ac:dyDescent="0.2">
      <c r="A21" s="316">
        <v>5522</v>
      </c>
      <c r="B21" s="317" t="s">
        <v>339</v>
      </c>
      <c r="C21" s="314"/>
      <c r="D21" s="315"/>
    </row>
    <row r="22" spans="1:4" x14ac:dyDescent="0.2">
      <c r="A22" s="316">
        <v>5530</v>
      </c>
      <c r="B22" s="317" t="s">
        <v>218</v>
      </c>
      <c r="C22" s="226">
        <f>SUM(C23:C27)</f>
        <v>0</v>
      </c>
      <c r="D22" s="226">
        <f>SUM(D23:D27)</f>
        <v>0</v>
      </c>
    </row>
    <row r="23" spans="1:4" x14ac:dyDescent="0.2">
      <c r="A23" s="316">
        <v>5531</v>
      </c>
      <c r="B23" s="317" t="s">
        <v>340</v>
      </c>
      <c r="C23" s="314"/>
      <c r="D23" s="315"/>
    </row>
    <row r="24" spans="1:4" x14ac:dyDescent="0.2">
      <c r="A24" s="316">
        <v>5532</v>
      </c>
      <c r="B24" s="317" t="s">
        <v>341</v>
      </c>
      <c r="C24" s="314"/>
      <c r="D24" s="315"/>
    </row>
    <row r="25" spans="1:4" x14ac:dyDescent="0.2">
      <c r="A25" s="316">
        <v>5533</v>
      </c>
      <c r="B25" s="317" t="s">
        <v>342</v>
      </c>
      <c r="C25" s="314"/>
      <c r="D25" s="315"/>
    </row>
    <row r="26" spans="1:4" x14ac:dyDescent="0.2">
      <c r="A26" s="316">
        <v>5534</v>
      </c>
      <c r="B26" s="317" t="s">
        <v>343</v>
      </c>
      <c r="C26" s="314"/>
      <c r="D26" s="315"/>
    </row>
    <row r="27" spans="1:4" x14ac:dyDescent="0.2">
      <c r="A27" s="316">
        <v>5535</v>
      </c>
      <c r="B27" s="317" t="s">
        <v>344</v>
      </c>
      <c r="C27" s="314"/>
      <c r="D27" s="315"/>
    </row>
    <row r="28" spans="1:4" x14ac:dyDescent="0.2">
      <c r="A28" s="316">
        <v>5540</v>
      </c>
      <c r="B28" s="317" t="s">
        <v>219</v>
      </c>
      <c r="C28" s="226">
        <f>SUM(C29)</f>
        <v>0</v>
      </c>
      <c r="D28" s="226">
        <f>SUM(D29)</f>
        <v>0</v>
      </c>
    </row>
    <row r="29" spans="1:4" x14ac:dyDescent="0.2">
      <c r="A29" s="316">
        <v>5541</v>
      </c>
      <c r="B29" s="317" t="s">
        <v>219</v>
      </c>
      <c r="C29" s="314"/>
      <c r="D29" s="315"/>
    </row>
    <row r="30" spans="1:4" x14ac:dyDescent="0.2">
      <c r="A30" s="316">
        <v>5550</v>
      </c>
      <c r="B30" s="318" t="s">
        <v>220</v>
      </c>
      <c r="C30" s="226">
        <f>SUM(C31)</f>
        <v>0</v>
      </c>
      <c r="D30" s="226">
        <f>SUM(D31)</f>
        <v>0</v>
      </c>
    </row>
    <row r="31" spans="1:4" x14ac:dyDescent="0.2">
      <c r="A31" s="316">
        <v>5551</v>
      </c>
      <c r="B31" s="318" t="s">
        <v>220</v>
      </c>
      <c r="C31" s="314"/>
      <c r="D31" s="315"/>
    </row>
    <row r="32" spans="1:4" x14ac:dyDescent="0.2">
      <c r="A32" s="316">
        <v>5590</v>
      </c>
      <c r="B32" s="318" t="s">
        <v>242</v>
      </c>
      <c r="C32" s="314">
        <f>SUM(C33:C39)</f>
        <v>0</v>
      </c>
      <c r="D32" s="314">
        <f>SUM(D33:D39)</f>
        <v>0</v>
      </c>
    </row>
    <row r="33" spans="1:4" x14ac:dyDescent="0.2">
      <c r="A33" s="316">
        <v>5591</v>
      </c>
      <c r="B33" s="318" t="s">
        <v>345</v>
      </c>
      <c r="C33" s="314"/>
      <c r="D33" s="315"/>
    </row>
    <row r="34" spans="1:4" x14ac:dyDescent="0.2">
      <c r="A34" s="316">
        <v>5592</v>
      </c>
      <c r="B34" s="318" t="s">
        <v>346</v>
      </c>
      <c r="C34" s="314"/>
      <c r="D34" s="315"/>
    </row>
    <row r="35" spans="1:4" x14ac:dyDescent="0.2">
      <c r="A35" s="316">
        <v>5593</v>
      </c>
      <c r="B35" s="318" t="s">
        <v>347</v>
      </c>
      <c r="C35" s="314"/>
      <c r="D35" s="315"/>
    </row>
    <row r="36" spans="1:4" x14ac:dyDescent="0.2">
      <c r="A36" s="316">
        <v>5594</v>
      </c>
      <c r="B36" s="318" t="s">
        <v>348</v>
      </c>
      <c r="C36" s="314"/>
      <c r="D36" s="315"/>
    </row>
    <row r="37" spans="1:4" x14ac:dyDescent="0.2">
      <c r="A37" s="316">
        <v>5595</v>
      </c>
      <c r="B37" s="318" t="s">
        <v>349</v>
      </c>
      <c r="C37" s="314"/>
      <c r="D37" s="315"/>
    </row>
    <row r="38" spans="1:4" x14ac:dyDescent="0.2">
      <c r="A38" s="316">
        <v>5596</v>
      </c>
      <c r="B38" s="318" t="s">
        <v>350</v>
      </c>
      <c r="C38" s="314"/>
      <c r="D38" s="315"/>
    </row>
    <row r="39" spans="1:4" x14ac:dyDescent="0.2">
      <c r="A39" s="316">
        <v>5597</v>
      </c>
      <c r="B39" s="318" t="s">
        <v>351</v>
      </c>
      <c r="C39" s="314"/>
      <c r="D39" s="315"/>
    </row>
    <row r="40" spans="1:4" x14ac:dyDescent="0.2">
      <c r="A40" s="316">
        <v>5599</v>
      </c>
      <c r="B40" s="318" t="s">
        <v>352</v>
      </c>
      <c r="C40" s="314"/>
      <c r="D40" s="315"/>
    </row>
    <row r="41" spans="1:4" x14ac:dyDescent="0.2">
      <c r="A41" s="312">
        <v>5600</v>
      </c>
      <c r="B41" s="319" t="s">
        <v>353</v>
      </c>
      <c r="C41" s="226">
        <f>SUM(C42)</f>
        <v>0</v>
      </c>
      <c r="D41" s="226">
        <f>SUM(D42)</f>
        <v>0</v>
      </c>
    </row>
    <row r="42" spans="1:4" x14ac:dyDescent="0.2">
      <c r="A42" s="316">
        <v>5610</v>
      </c>
      <c r="B42" s="318" t="s">
        <v>354</v>
      </c>
      <c r="C42" s="226">
        <f>SUM(C43)</f>
        <v>0</v>
      </c>
      <c r="D42" s="226">
        <f>SUM(D43)</f>
        <v>0</v>
      </c>
    </row>
    <row r="43" spans="1:4" x14ac:dyDescent="0.2">
      <c r="A43" s="320">
        <v>5611</v>
      </c>
      <c r="B43" s="321" t="s">
        <v>355</v>
      </c>
      <c r="C43" s="322"/>
      <c r="D43" s="323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I28" sqref="I28"/>
    </sheetView>
  </sheetViews>
  <sheetFormatPr baseColWidth="10" defaultRowHeight="11.25" x14ac:dyDescent="0.2"/>
  <cols>
    <col min="1" max="1" width="20.7109375" style="281" customWidth="1"/>
    <col min="2" max="2" width="50.7109375" style="281" customWidth="1"/>
    <col min="3" max="3" width="17.7109375" style="281" customWidth="1"/>
    <col min="4" max="16384" width="11.42578125" style="281"/>
  </cols>
  <sheetData>
    <row r="1" spans="1:5" x14ac:dyDescent="0.2">
      <c r="A1" s="72" t="s">
        <v>43</v>
      </c>
    </row>
    <row r="2" spans="1:5" x14ac:dyDescent="0.2">
      <c r="A2" s="72"/>
    </row>
    <row r="3" spans="1:5" x14ac:dyDescent="0.2">
      <c r="A3" s="72"/>
    </row>
    <row r="4" spans="1:5" x14ac:dyDescent="0.2">
      <c r="A4" s="72"/>
    </row>
    <row r="5" spans="1:5" ht="11.25" customHeight="1" x14ac:dyDescent="0.2">
      <c r="A5" s="266" t="s">
        <v>234</v>
      </c>
      <c r="B5" s="267"/>
      <c r="C5" s="263" t="s">
        <v>252</v>
      </c>
    </row>
    <row r="6" spans="1:5" x14ac:dyDescent="0.2">
      <c r="A6" s="271"/>
      <c r="B6" s="271"/>
      <c r="C6" s="272"/>
    </row>
    <row r="7" spans="1:5" ht="15" customHeight="1" x14ac:dyDescent="0.2">
      <c r="A7" s="15" t="s">
        <v>46</v>
      </c>
      <c r="B7" s="268" t="s">
        <v>47</v>
      </c>
      <c r="C7" s="221" t="s">
        <v>54</v>
      </c>
    </row>
    <row r="8" spans="1:5" x14ac:dyDescent="0.2">
      <c r="A8" s="239">
        <v>900001</v>
      </c>
      <c r="B8" s="222" t="s">
        <v>222</v>
      </c>
      <c r="C8" s="226">
        <v>57671021.799999997</v>
      </c>
      <c r="E8" s="9"/>
    </row>
    <row r="9" spans="1:5" x14ac:dyDescent="0.2">
      <c r="A9" s="239">
        <v>900002</v>
      </c>
      <c r="B9" s="223" t="s">
        <v>223</v>
      </c>
      <c r="C9" s="226">
        <f>SUM(C10:C14)</f>
        <v>0</v>
      </c>
    </row>
    <row r="10" spans="1:5" x14ac:dyDescent="0.2">
      <c r="A10" s="237">
        <v>4320</v>
      </c>
      <c r="B10" s="224" t="s">
        <v>224</v>
      </c>
      <c r="C10" s="227"/>
    </row>
    <row r="11" spans="1:5" ht="22.5" x14ac:dyDescent="0.2">
      <c r="A11" s="237">
        <v>4330</v>
      </c>
      <c r="B11" s="224" t="s">
        <v>225</v>
      </c>
      <c r="C11" s="227"/>
    </row>
    <row r="12" spans="1:5" x14ac:dyDescent="0.2">
      <c r="A12" s="237">
        <v>4340</v>
      </c>
      <c r="B12" s="224" t="s">
        <v>226</v>
      </c>
      <c r="C12" s="227"/>
    </row>
    <row r="13" spans="1:5" x14ac:dyDescent="0.2">
      <c r="A13" s="237">
        <v>4399</v>
      </c>
      <c r="B13" s="224" t="s">
        <v>227</v>
      </c>
      <c r="C13" s="227"/>
    </row>
    <row r="14" spans="1:5" x14ac:dyDescent="0.2">
      <c r="A14" s="238">
        <v>4400</v>
      </c>
      <c r="B14" s="224" t="s">
        <v>228</v>
      </c>
      <c r="C14" s="227"/>
    </row>
    <row r="15" spans="1:5" x14ac:dyDescent="0.2">
      <c r="A15" s="239">
        <v>900003</v>
      </c>
      <c r="B15" s="223" t="s">
        <v>229</v>
      </c>
      <c r="C15" s="226">
        <f>SUM(C16:C19)</f>
        <v>0</v>
      </c>
    </row>
    <row r="16" spans="1:5" x14ac:dyDescent="0.2">
      <c r="A16" s="242">
        <v>52</v>
      </c>
      <c r="B16" s="224" t="s">
        <v>230</v>
      </c>
      <c r="C16" s="227"/>
    </row>
    <row r="17" spans="1:3" x14ac:dyDescent="0.2">
      <c r="A17" s="242">
        <v>62</v>
      </c>
      <c r="B17" s="224" t="s">
        <v>231</v>
      </c>
      <c r="C17" s="227"/>
    </row>
    <row r="18" spans="1:3" x14ac:dyDescent="0.2">
      <c r="A18" s="246" t="s">
        <v>245</v>
      </c>
      <c r="B18" s="224" t="s">
        <v>232</v>
      </c>
      <c r="C18" s="227"/>
    </row>
    <row r="19" spans="1:3" x14ac:dyDescent="0.2">
      <c r="A19" s="238">
        <v>4500</v>
      </c>
      <c r="B19" s="225" t="s">
        <v>240</v>
      </c>
      <c r="C19" s="227"/>
    </row>
    <row r="20" spans="1:3" x14ac:dyDescent="0.2">
      <c r="A20" s="240">
        <v>900004</v>
      </c>
      <c r="B20" s="228" t="s">
        <v>233</v>
      </c>
      <c r="C20" s="229">
        <f>+C8+C9-C15</f>
        <v>57671021.799999997</v>
      </c>
    </row>
    <row r="21" spans="1:3" x14ac:dyDescent="0.2">
      <c r="C21" s="356"/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6" workbookViewId="0">
      <selection activeCell="C36" sqref="C36"/>
    </sheetView>
  </sheetViews>
  <sheetFormatPr baseColWidth="10" defaultRowHeight="11.25" x14ac:dyDescent="0.2"/>
  <cols>
    <col min="1" max="1" width="20.7109375" style="281" customWidth="1"/>
    <col min="2" max="2" width="50.7109375" style="281" customWidth="1"/>
    <col min="3" max="3" width="17.7109375" style="9" customWidth="1"/>
    <col min="4" max="16384" width="11.42578125" style="281"/>
  </cols>
  <sheetData>
    <row r="1" spans="1:3" x14ac:dyDescent="0.2">
      <c r="A1" s="72" t="s">
        <v>43</v>
      </c>
    </row>
    <row r="2" spans="1:3" x14ac:dyDescent="0.2">
      <c r="A2" s="72"/>
    </row>
    <row r="3" spans="1:3" x14ac:dyDescent="0.2">
      <c r="A3" s="72"/>
    </row>
    <row r="4" spans="1:3" x14ac:dyDescent="0.2">
      <c r="A4" s="72"/>
    </row>
    <row r="5" spans="1:3" ht="11.25" customHeight="1" x14ac:dyDescent="0.2">
      <c r="A5" s="266" t="s">
        <v>235</v>
      </c>
      <c r="B5" s="267"/>
      <c r="C5" s="270" t="s">
        <v>253</v>
      </c>
    </row>
    <row r="6" spans="1:3" ht="11.25" customHeight="1" x14ac:dyDescent="0.2">
      <c r="A6" s="271"/>
      <c r="B6" s="272"/>
      <c r="C6" s="273"/>
    </row>
    <row r="7" spans="1:3" ht="15" customHeight="1" x14ac:dyDescent="0.2">
      <c r="A7" s="15" t="s">
        <v>46</v>
      </c>
      <c r="B7" s="268" t="s">
        <v>47</v>
      </c>
      <c r="C7" s="221" t="s">
        <v>54</v>
      </c>
    </row>
    <row r="8" spans="1:3" x14ac:dyDescent="0.2">
      <c r="A8" s="244">
        <v>900001</v>
      </c>
      <c r="B8" s="231" t="s">
        <v>199</v>
      </c>
      <c r="C8" s="234">
        <v>58498463.039999999</v>
      </c>
    </row>
    <row r="9" spans="1:3" x14ac:dyDescent="0.2">
      <c r="A9" s="244">
        <v>900002</v>
      </c>
      <c r="B9" s="231" t="s">
        <v>200</v>
      </c>
      <c r="C9" s="234">
        <f>SUM(C10:C26)</f>
        <v>1522598.19</v>
      </c>
    </row>
    <row r="10" spans="1:3" x14ac:dyDescent="0.2">
      <c r="A10" s="237">
        <v>5100</v>
      </c>
      <c r="B10" s="232" t="s">
        <v>201</v>
      </c>
      <c r="C10" s="230">
        <v>73563.899999999994</v>
      </c>
    </row>
    <row r="11" spans="1:3" x14ac:dyDescent="0.2">
      <c r="A11" s="237">
        <v>5200</v>
      </c>
      <c r="B11" s="232" t="s">
        <v>202</v>
      </c>
      <c r="C11" s="230"/>
    </row>
    <row r="12" spans="1:3" x14ac:dyDescent="0.2">
      <c r="A12" s="237">
        <v>5300</v>
      </c>
      <c r="B12" s="232" t="s">
        <v>203</v>
      </c>
      <c r="C12" s="230"/>
    </row>
    <row r="13" spans="1:3" x14ac:dyDescent="0.2">
      <c r="A13" s="237">
        <v>5400</v>
      </c>
      <c r="B13" s="232" t="s">
        <v>204</v>
      </c>
      <c r="C13" s="230"/>
    </row>
    <row r="14" spans="1:3" x14ac:dyDescent="0.2">
      <c r="A14" s="237">
        <v>5500</v>
      </c>
      <c r="B14" s="232" t="s">
        <v>205</v>
      </c>
      <c r="C14" s="230">
        <v>1423812.06</v>
      </c>
    </row>
    <row r="15" spans="1:3" x14ac:dyDescent="0.2">
      <c r="A15" s="237">
        <v>5600</v>
      </c>
      <c r="B15" s="232" t="s">
        <v>206</v>
      </c>
      <c r="C15" s="230">
        <v>25222.23</v>
      </c>
    </row>
    <row r="16" spans="1:3" x14ac:dyDescent="0.2">
      <c r="A16" s="237">
        <v>5700</v>
      </c>
      <c r="B16" s="232" t="s">
        <v>207</v>
      </c>
      <c r="C16" s="230"/>
    </row>
    <row r="17" spans="1:3" x14ac:dyDescent="0.2">
      <c r="A17" s="237" t="s">
        <v>251</v>
      </c>
      <c r="B17" s="232" t="s">
        <v>208</v>
      </c>
      <c r="C17" s="230"/>
    </row>
    <row r="18" spans="1:3" x14ac:dyDescent="0.2">
      <c r="A18" s="237">
        <v>5900</v>
      </c>
      <c r="B18" s="232" t="s">
        <v>209</v>
      </c>
      <c r="C18" s="230"/>
    </row>
    <row r="19" spans="1:3" x14ac:dyDescent="0.2">
      <c r="A19" s="242">
        <v>6200</v>
      </c>
      <c r="B19" s="232" t="s">
        <v>210</v>
      </c>
      <c r="C19" s="230"/>
    </row>
    <row r="20" spans="1:3" x14ac:dyDescent="0.2">
      <c r="A20" s="242">
        <v>7200</v>
      </c>
      <c r="B20" s="232" t="s">
        <v>211</v>
      </c>
      <c r="C20" s="230"/>
    </row>
    <row r="21" spans="1:3" x14ac:dyDescent="0.2">
      <c r="A21" s="242">
        <v>7300</v>
      </c>
      <c r="B21" s="232" t="s">
        <v>212</v>
      </c>
      <c r="C21" s="230"/>
    </row>
    <row r="22" spans="1:3" x14ac:dyDescent="0.2">
      <c r="A22" s="242">
        <v>7500</v>
      </c>
      <c r="B22" s="232" t="s">
        <v>213</v>
      </c>
      <c r="C22" s="230"/>
    </row>
    <row r="23" spans="1:3" x14ac:dyDescent="0.2">
      <c r="A23" s="242">
        <v>7900</v>
      </c>
      <c r="B23" s="232" t="s">
        <v>214</v>
      </c>
      <c r="C23" s="230"/>
    </row>
    <row r="24" spans="1:3" x14ac:dyDescent="0.2">
      <c r="A24" s="242">
        <v>9100</v>
      </c>
      <c r="B24" s="232" t="s">
        <v>239</v>
      </c>
      <c r="C24" s="230"/>
    </row>
    <row r="25" spans="1:3" x14ac:dyDescent="0.2">
      <c r="A25" s="242">
        <v>9900</v>
      </c>
      <c r="B25" s="232" t="s">
        <v>215</v>
      </c>
      <c r="C25" s="230"/>
    </row>
    <row r="26" spans="1:3" x14ac:dyDescent="0.2">
      <c r="A26" s="242">
        <v>7400</v>
      </c>
      <c r="B26" s="233" t="s">
        <v>241</v>
      </c>
      <c r="C26" s="230"/>
    </row>
    <row r="27" spans="1:3" x14ac:dyDescent="0.2">
      <c r="A27" s="244">
        <v>900003</v>
      </c>
      <c r="B27" s="231" t="s">
        <v>244</v>
      </c>
      <c r="C27" s="234">
        <f>SUM(C28:C34)</f>
        <v>9300978.1199999992</v>
      </c>
    </row>
    <row r="28" spans="1:3" ht="22.5" x14ac:dyDescent="0.2">
      <c r="A28" s="237">
        <v>5510</v>
      </c>
      <c r="B28" s="232" t="s">
        <v>216</v>
      </c>
      <c r="C28" s="230">
        <v>9300978.1199999992</v>
      </c>
    </row>
    <row r="29" spans="1:3" x14ac:dyDescent="0.2">
      <c r="A29" s="237">
        <v>5520</v>
      </c>
      <c r="B29" s="232" t="s">
        <v>217</v>
      </c>
      <c r="C29" s="230"/>
    </row>
    <row r="30" spans="1:3" x14ac:dyDescent="0.2">
      <c r="A30" s="237">
        <v>5530</v>
      </c>
      <c r="B30" s="232" t="s">
        <v>218</v>
      </c>
      <c r="C30" s="230"/>
    </row>
    <row r="31" spans="1:3" ht="22.5" x14ac:dyDescent="0.2">
      <c r="A31" s="237">
        <v>5540</v>
      </c>
      <c r="B31" s="232" t="s">
        <v>219</v>
      </c>
      <c r="C31" s="230"/>
    </row>
    <row r="32" spans="1:3" x14ac:dyDescent="0.2">
      <c r="A32" s="237">
        <v>5550</v>
      </c>
      <c r="B32" s="232" t="s">
        <v>220</v>
      </c>
      <c r="C32" s="230"/>
    </row>
    <row r="33" spans="1:5" x14ac:dyDescent="0.2">
      <c r="A33" s="237">
        <v>5590</v>
      </c>
      <c r="B33" s="232" t="s">
        <v>242</v>
      </c>
      <c r="C33" s="230"/>
    </row>
    <row r="34" spans="1:5" x14ac:dyDescent="0.2">
      <c r="A34" s="237">
        <v>5600</v>
      </c>
      <c r="B34" s="233" t="s">
        <v>243</v>
      </c>
      <c r="C34" s="230"/>
    </row>
    <row r="35" spans="1:5" x14ac:dyDescent="0.2">
      <c r="A35" s="245">
        <v>900004</v>
      </c>
      <c r="B35" s="235" t="s">
        <v>221</v>
      </c>
      <c r="C35" s="236">
        <f>+C8-C9+C27</f>
        <v>66276842.969999999</v>
      </c>
      <c r="E35" s="9"/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3" zoomScaleNormal="100" zoomScaleSheetLayoutView="100" workbookViewId="0">
      <selection activeCell="F32" sqref="F32"/>
    </sheetView>
  </sheetViews>
  <sheetFormatPr baseColWidth="10" defaultColWidth="42.140625" defaultRowHeight="11.25" x14ac:dyDescent="0.2"/>
  <cols>
    <col min="1" max="2" width="42.140625" style="281"/>
    <col min="3" max="3" width="18.85546875" style="281" bestFit="1" customWidth="1"/>
    <col min="4" max="4" width="17.140625" style="281" bestFit="1" customWidth="1"/>
    <col min="5" max="5" width="11.85546875" style="281" bestFit="1" customWidth="1"/>
    <col min="6" max="16384" width="42.140625" style="281"/>
  </cols>
  <sheetData>
    <row r="1" spans="1:8" x14ac:dyDescent="0.2">
      <c r="E1" s="7" t="s">
        <v>44</v>
      </c>
    </row>
    <row r="2" spans="1:8" ht="15" customHeight="1" x14ac:dyDescent="0.2">
      <c r="A2" s="50" t="s">
        <v>40</v>
      </c>
    </row>
    <row r="3" spans="1:8" x14ac:dyDescent="0.2">
      <c r="A3" s="3"/>
    </row>
    <row r="4" spans="1:8" s="122" customFormat="1" x14ac:dyDescent="0.2">
      <c r="A4" s="121" t="s">
        <v>122</v>
      </c>
    </row>
    <row r="5" spans="1:8" s="122" customFormat="1" ht="12.75" customHeight="1" x14ac:dyDescent="0.2">
      <c r="A5" s="384" t="s">
        <v>123</v>
      </c>
      <c r="B5" s="384"/>
      <c r="C5" s="384"/>
      <c r="D5" s="384"/>
      <c r="E5" s="384"/>
      <c r="H5" s="123"/>
    </row>
    <row r="6" spans="1:8" s="122" customFormat="1" x14ac:dyDescent="0.2">
      <c r="A6" s="336"/>
      <c r="B6" s="336"/>
      <c r="C6" s="336"/>
      <c r="D6" s="336"/>
      <c r="H6" s="123"/>
    </row>
    <row r="7" spans="1:8" s="122" customFormat="1" ht="12.75" x14ac:dyDescent="0.2">
      <c r="A7" s="123" t="s">
        <v>124</v>
      </c>
      <c r="B7" s="123"/>
      <c r="C7" s="123"/>
      <c r="D7" s="123"/>
    </row>
    <row r="8" spans="1:8" s="122" customFormat="1" x14ac:dyDescent="0.2">
      <c r="A8" s="123"/>
      <c r="B8" s="123"/>
      <c r="C8" s="123"/>
      <c r="D8" s="123"/>
    </row>
    <row r="9" spans="1:8" s="122" customFormat="1" x14ac:dyDescent="0.2">
      <c r="A9" s="124" t="s">
        <v>125</v>
      </c>
      <c r="B9" s="123"/>
      <c r="C9" s="123"/>
      <c r="D9" s="123"/>
    </row>
    <row r="10" spans="1:8" s="122" customFormat="1" ht="26.1" customHeight="1" x14ac:dyDescent="0.2">
      <c r="A10" s="337" t="s">
        <v>126</v>
      </c>
      <c r="B10" s="385" t="s">
        <v>127</v>
      </c>
      <c r="C10" s="385"/>
      <c r="D10" s="385"/>
      <c r="E10" s="385"/>
    </row>
    <row r="11" spans="1:8" s="122" customFormat="1" ht="12.95" customHeight="1" x14ac:dyDescent="0.2">
      <c r="A11" s="137" t="s">
        <v>128</v>
      </c>
      <c r="B11" s="137" t="s">
        <v>129</v>
      </c>
      <c r="C11" s="137"/>
      <c r="D11" s="137"/>
      <c r="E11" s="137"/>
    </row>
    <row r="12" spans="1:8" s="122" customFormat="1" ht="26.1" customHeight="1" x14ac:dyDescent="0.2">
      <c r="A12" s="137" t="s">
        <v>130</v>
      </c>
      <c r="B12" s="385" t="s">
        <v>131</v>
      </c>
      <c r="C12" s="385"/>
      <c r="D12" s="385"/>
      <c r="E12" s="385"/>
    </row>
    <row r="13" spans="1:8" s="122" customFormat="1" ht="26.1" customHeight="1" x14ac:dyDescent="0.2">
      <c r="A13" s="137" t="s">
        <v>132</v>
      </c>
      <c r="B13" s="385" t="s">
        <v>133</v>
      </c>
      <c r="C13" s="385"/>
      <c r="D13" s="385"/>
      <c r="E13" s="385"/>
    </row>
    <row r="14" spans="1:8" s="122" customFormat="1" ht="11.25" customHeight="1" x14ac:dyDescent="0.2">
      <c r="A14" s="123"/>
      <c r="B14" s="138"/>
      <c r="C14" s="138"/>
      <c r="D14" s="138"/>
      <c r="E14" s="138"/>
    </row>
    <row r="15" spans="1:8" s="122" customFormat="1" ht="26.1" customHeight="1" x14ac:dyDescent="0.2">
      <c r="A15" s="337" t="s">
        <v>134</v>
      </c>
      <c r="B15" s="137" t="s">
        <v>135</v>
      </c>
    </row>
    <row r="16" spans="1:8" s="122" customFormat="1" ht="12.95" customHeight="1" x14ac:dyDescent="0.2">
      <c r="A16" s="137" t="s">
        <v>136</v>
      </c>
    </row>
    <row r="17" spans="1:8" s="122" customFormat="1" x14ac:dyDescent="0.2">
      <c r="A17" s="123"/>
    </row>
    <row r="18" spans="1:8" s="122" customFormat="1" x14ac:dyDescent="0.2">
      <c r="A18" s="123" t="s">
        <v>137</v>
      </c>
      <c r="B18" s="123"/>
      <c r="C18" s="123"/>
      <c r="D18" s="123"/>
    </row>
    <row r="19" spans="1:8" s="122" customFormat="1" x14ac:dyDescent="0.2">
      <c r="A19" s="123"/>
      <c r="B19" s="123"/>
      <c r="C19" s="123"/>
      <c r="D19" s="123"/>
    </row>
    <row r="20" spans="1:8" s="122" customFormat="1" x14ac:dyDescent="0.2">
      <c r="A20" s="123"/>
      <c r="B20" s="123"/>
      <c r="C20" s="123"/>
      <c r="D20" s="123"/>
    </row>
    <row r="21" spans="1:8" s="122" customFormat="1" x14ac:dyDescent="0.2">
      <c r="A21" s="124" t="s">
        <v>138</v>
      </c>
    </row>
    <row r="22" spans="1:8" s="122" customFormat="1" x14ac:dyDescent="0.2">
      <c r="B22" s="386" t="s">
        <v>139</v>
      </c>
      <c r="C22" s="386"/>
      <c r="D22" s="386"/>
      <c r="E22" s="386"/>
      <c r="H22" s="125"/>
    </row>
    <row r="23" spans="1:8" s="122" customFormat="1" x14ac:dyDescent="0.2">
      <c r="A23" s="126" t="s">
        <v>46</v>
      </c>
      <c r="B23" s="126" t="s">
        <v>47</v>
      </c>
      <c r="C23" s="127" t="s">
        <v>75</v>
      </c>
      <c r="D23" s="127" t="s">
        <v>76</v>
      </c>
      <c r="E23" s="127" t="s">
        <v>77</v>
      </c>
      <c r="H23" s="125"/>
    </row>
    <row r="24" spans="1:8" s="122" customFormat="1" x14ac:dyDescent="0.2">
      <c r="A24" s="128" t="s">
        <v>140</v>
      </c>
      <c r="B24" s="129" t="s">
        <v>141</v>
      </c>
      <c r="C24" s="359">
        <v>53185752.07</v>
      </c>
      <c r="D24" s="360">
        <v>53185752.07</v>
      </c>
      <c r="E24" s="360">
        <f>+D24-C24</f>
        <v>0</v>
      </c>
      <c r="H24" s="125"/>
    </row>
    <row r="25" spans="1:8" s="122" customFormat="1" x14ac:dyDescent="0.2">
      <c r="A25" s="128" t="s">
        <v>142</v>
      </c>
      <c r="B25" s="129" t="s">
        <v>143</v>
      </c>
      <c r="C25" s="359">
        <v>53185752.07</v>
      </c>
      <c r="D25" s="360">
        <v>827441.24</v>
      </c>
      <c r="E25" s="360">
        <f t="shared" ref="E25:E35" si="0">+D25-C25</f>
        <v>-52358310.829999998</v>
      </c>
      <c r="F25" s="125"/>
      <c r="H25" s="125"/>
    </row>
    <row r="26" spans="1:8" s="122" customFormat="1" x14ac:dyDescent="0.2">
      <c r="A26" s="128" t="s">
        <v>144</v>
      </c>
      <c r="B26" s="129" t="s">
        <v>145</v>
      </c>
      <c r="C26" s="359"/>
      <c r="D26" s="360">
        <v>-5312710.97</v>
      </c>
      <c r="E26" s="360">
        <f t="shared" si="0"/>
        <v>-5312710.97</v>
      </c>
      <c r="F26" s="125"/>
      <c r="H26" s="125"/>
    </row>
    <row r="27" spans="1:8" s="122" customFormat="1" x14ac:dyDescent="0.2">
      <c r="A27" s="129" t="s">
        <v>146</v>
      </c>
      <c r="B27" s="129" t="s">
        <v>147</v>
      </c>
      <c r="C27" s="359"/>
      <c r="D27" s="360">
        <v>0</v>
      </c>
      <c r="E27" s="360">
        <f t="shared" si="0"/>
        <v>0</v>
      </c>
      <c r="F27" s="125"/>
      <c r="H27" s="125"/>
    </row>
    <row r="28" spans="1:8" s="122" customFormat="1" x14ac:dyDescent="0.2">
      <c r="A28" s="129" t="s">
        <v>148</v>
      </c>
      <c r="B28" s="129" t="s">
        <v>149</v>
      </c>
      <c r="C28" s="359"/>
      <c r="D28" s="360">
        <v>57671021.799999997</v>
      </c>
      <c r="E28" s="360">
        <f t="shared" si="0"/>
        <v>57671021.799999997</v>
      </c>
      <c r="F28" s="125"/>
      <c r="H28" s="125"/>
    </row>
    <row r="29" spans="1:8" s="122" customFormat="1" x14ac:dyDescent="0.2">
      <c r="A29" s="129" t="s">
        <v>150</v>
      </c>
      <c r="B29" s="129" t="s">
        <v>151</v>
      </c>
      <c r="C29" s="359">
        <v>53185752.07</v>
      </c>
      <c r="D29" s="360">
        <v>53185752.07</v>
      </c>
      <c r="E29" s="360">
        <f t="shared" si="0"/>
        <v>0</v>
      </c>
      <c r="F29" s="125"/>
      <c r="H29" s="125"/>
    </row>
    <row r="30" spans="1:8" s="122" customFormat="1" x14ac:dyDescent="0.2">
      <c r="A30" s="129" t="s">
        <v>152</v>
      </c>
      <c r="B30" s="129" t="s">
        <v>153</v>
      </c>
      <c r="C30" s="359">
        <v>53185752.07</v>
      </c>
      <c r="D30" s="360">
        <v>0</v>
      </c>
      <c r="E30" s="360">
        <f t="shared" si="0"/>
        <v>-53185752.07</v>
      </c>
      <c r="F30" s="364"/>
      <c r="G30" s="125"/>
      <c r="H30" s="125"/>
    </row>
    <row r="31" spans="1:8" s="122" customFormat="1" x14ac:dyDescent="0.2">
      <c r="A31" s="129" t="s">
        <v>154</v>
      </c>
      <c r="B31" s="129" t="s">
        <v>155</v>
      </c>
      <c r="C31" s="359"/>
      <c r="D31" s="360">
        <v>-5312710.97</v>
      </c>
      <c r="E31" s="360">
        <f t="shared" si="0"/>
        <v>-5312710.97</v>
      </c>
      <c r="F31" s="125"/>
      <c r="G31" s="125"/>
      <c r="H31" s="125"/>
    </row>
    <row r="32" spans="1:8" s="122" customFormat="1" x14ac:dyDescent="0.2">
      <c r="A32" s="129" t="s">
        <v>156</v>
      </c>
      <c r="B32" s="129" t="s">
        <v>157</v>
      </c>
      <c r="C32" s="359"/>
      <c r="D32" s="360">
        <v>0</v>
      </c>
      <c r="E32" s="360">
        <f t="shared" si="0"/>
        <v>0</v>
      </c>
      <c r="F32" s="125"/>
      <c r="G32" s="125"/>
      <c r="H32" s="125"/>
    </row>
    <row r="33" spans="1:8" s="122" customFormat="1" x14ac:dyDescent="0.2">
      <c r="A33" s="129" t="s">
        <v>158</v>
      </c>
      <c r="B33" s="129" t="s">
        <v>159</v>
      </c>
      <c r="C33" s="359"/>
      <c r="D33" s="360"/>
      <c r="E33" s="360">
        <f t="shared" si="0"/>
        <v>0</v>
      </c>
      <c r="F33" s="125"/>
      <c r="G33" s="125"/>
      <c r="H33" s="125"/>
    </row>
    <row r="34" spans="1:8" s="122" customFormat="1" x14ac:dyDescent="0.2">
      <c r="A34" s="129" t="s">
        <v>160</v>
      </c>
      <c r="B34" s="129" t="s">
        <v>161</v>
      </c>
      <c r="C34" s="359"/>
      <c r="D34" s="360">
        <v>0</v>
      </c>
      <c r="E34" s="360">
        <f t="shared" si="0"/>
        <v>0</v>
      </c>
      <c r="F34" s="125"/>
      <c r="G34" s="125"/>
      <c r="H34" s="125"/>
    </row>
    <row r="35" spans="1:8" s="122" customFormat="1" x14ac:dyDescent="0.2">
      <c r="A35" s="130" t="s">
        <v>162</v>
      </c>
      <c r="B35" s="130" t="s">
        <v>163</v>
      </c>
      <c r="C35" s="361"/>
      <c r="D35" s="362">
        <v>58498463.039999999</v>
      </c>
      <c r="E35" s="360">
        <f t="shared" si="0"/>
        <v>58498463.039999999</v>
      </c>
      <c r="F35" s="125"/>
      <c r="G35" s="125"/>
      <c r="H35" s="125"/>
    </row>
    <row r="36" spans="1:8" s="122" customFormat="1" x14ac:dyDescent="0.2">
      <c r="A36" s="131" t="s">
        <v>164</v>
      </c>
      <c r="B36" s="131" t="s">
        <v>164</v>
      </c>
      <c r="C36" s="357"/>
      <c r="D36" s="357"/>
      <c r="E36" s="357"/>
      <c r="F36" s="125"/>
      <c r="G36" s="125"/>
      <c r="H36" s="125"/>
    </row>
    <row r="37" spans="1:8" s="122" customFormat="1" x14ac:dyDescent="0.2">
      <c r="B37" s="132" t="s">
        <v>165</v>
      </c>
      <c r="C37" s="358">
        <f>SUM(C24:C36)</f>
        <v>212743008.28</v>
      </c>
      <c r="D37" s="358">
        <f t="shared" ref="D37:E37" si="1">SUM(D24:D36)</f>
        <v>212743008.28</v>
      </c>
      <c r="E37" s="358">
        <f t="shared" si="1"/>
        <v>0</v>
      </c>
      <c r="F37" s="125"/>
      <c r="G37" s="125"/>
      <c r="H37" s="125"/>
    </row>
    <row r="38" spans="1:8" s="122" customFormat="1" x14ac:dyDescent="0.2">
      <c r="B38" s="133"/>
      <c r="C38" s="134"/>
      <c r="D38" s="134"/>
      <c r="E38" s="134"/>
      <c r="F38" s="125"/>
      <c r="G38" s="125"/>
      <c r="H38" s="125"/>
    </row>
    <row r="39" spans="1:8" x14ac:dyDescent="0.2">
      <c r="D39" s="370">
        <f>+C37-D37</f>
        <v>0</v>
      </c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16" zoomScaleNormal="100" zoomScaleSheetLayoutView="90" workbookViewId="0">
      <selection activeCell="E27" sqref="E27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0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238</v>
      </c>
      <c r="B2" s="366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367" t="s">
        <v>686</v>
      </c>
    </row>
    <row r="5" spans="1:6" s="8" customFormat="1" ht="11.25" customHeight="1" x14ac:dyDescent="0.2">
      <c r="A5" s="10" t="s">
        <v>180</v>
      </c>
      <c r="B5" s="11"/>
      <c r="C5" s="9"/>
      <c r="D5" s="4"/>
      <c r="E5" s="12" t="s">
        <v>45</v>
      </c>
      <c r="F5" s="365"/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161"/>
      <c r="B8" s="161"/>
      <c r="C8" s="139"/>
      <c r="D8" s="147"/>
      <c r="E8" s="139"/>
    </row>
    <row r="9" spans="1:6" ht="11.25" customHeight="1" x14ac:dyDescent="0.2">
      <c r="A9" s="161"/>
      <c r="B9" s="161"/>
      <c r="C9" s="139"/>
      <c r="D9" s="147"/>
      <c r="E9" s="139"/>
    </row>
    <row r="10" spans="1:6" ht="11.25" customHeight="1" x14ac:dyDescent="0.2">
      <c r="A10" s="161"/>
      <c r="B10" s="161"/>
      <c r="C10" s="139"/>
      <c r="D10" s="147"/>
      <c r="E10" s="139"/>
    </row>
    <row r="11" spans="1:6" ht="11.25" customHeight="1" x14ac:dyDescent="0.2">
      <c r="A11" s="161"/>
      <c r="B11" s="161"/>
      <c r="C11" s="139"/>
      <c r="D11" s="147"/>
      <c r="E11" s="139"/>
    </row>
    <row r="12" spans="1:6" ht="11.25" customHeight="1" x14ac:dyDescent="0.2">
      <c r="A12" s="161"/>
      <c r="B12" s="161"/>
      <c r="C12" s="139"/>
      <c r="D12" s="147"/>
      <c r="E12" s="139"/>
    </row>
    <row r="13" spans="1:6" ht="11.25" customHeight="1" x14ac:dyDescent="0.2">
      <c r="A13" s="161"/>
      <c r="B13" s="161"/>
      <c r="C13" s="139"/>
      <c r="D13" s="147"/>
      <c r="E13" s="139"/>
    </row>
    <row r="14" spans="1:6" ht="11.25" customHeight="1" x14ac:dyDescent="0.2">
      <c r="A14" s="161"/>
      <c r="B14" s="161"/>
      <c r="C14" s="139"/>
      <c r="D14" s="147"/>
      <c r="E14" s="139"/>
    </row>
    <row r="15" spans="1:6" ht="11.25" customHeight="1" x14ac:dyDescent="0.2">
      <c r="A15" s="161"/>
      <c r="B15" s="161"/>
      <c r="C15" s="139"/>
      <c r="D15" s="147"/>
      <c r="E15" s="139"/>
    </row>
    <row r="16" spans="1:6" ht="11.25" customHeight="1" x14ac:dyDescent="0.2">
      <c r="A16" s="161"/>
      <c r="B16" s="161"/>
      <c r="C16" s="139"/>
      <c r="D16" s="147"/>
      <c r="E16" s="139"/>
    </row>
    <row r="17" spans="1:6" ht="11.25" customHeight="1" x14ac:dyDescent="0.2">
      <c r="A17" s="161"/>
      <c r="B17" s="161"/>
      <c r="C17" s="139"/>
      <c r="D17" s="147"/>
      <c r="E17" s="139"/>
    </row>
    <row r="18" spans="1:6" x14ac:dyDescent="0.2">
      <c r="A18" s="161"/>
      <c r="B18" s="161"/>
      <c r="C18" s="139"/>
      <c r="D18" s="147"/>
      <c r="E18" s="139"/>
    </row>
    <row r="19" spans="1:6" x14ac:dyDescent="0.2">
      <c r="A19" s="161"/>
      <c r="B19" s="161"/>
      <c r="C19" s="139"/>
      <c r="D19" s="147"/>
      <c r="E19" s="139"/>
    </row>
    <row r="20" spans="1:6" x14ac:dyDescent="0.2">
      <c r="A20" s="162"/>
      <c r="B20" s="162"/>
      <c r="C20" s="152"/>
      <c r="D20" s="147"/>
      <c r="E20" s="152"/>
    </row>
    <row r="21" spans="1:6" x14ac:dyDescent="0.2">
      <c r="A21" s="163"/>
      <c r="B21" s="163" t="s">
        <v>262</v>
      </c>
      <c r="C21" s="20">
        <f>SUM(C8:C20)</f>
        <v>0</v>
      </c>
      <c r="D21" s="146"/>
      <c r="E21" s="20"/>
    </row>
    <row r="22" spans="1:6" x14ac:dyDescent="0.2">
      <c r="A22" s="164"/>
      <c r="B22" s="164"/>
      <c r="C22" s="165"/>
      <c r="D22" s="164"/>
      <c r="E22" s="165"/>
    </row>
    <row r="23" spans="1:6" x14ac:dyDescent="0.2">
      <c r="A23" s="164"/>
      <c r="B23" s="164"/>
      <c r="C23" s="165"/>
      <c r="D23" s="164"/>
      <c r="E23" s="165"/>
    </row>
    <row r="24" spans="1:6" ht="11.25" customHeight="1" x14ac:dyDescent="0.2">
      <c r="A24" s="10" t="s">
        <v>250</v>
      </c>
      <c r="B24" s="11"/>
      <c r="C24" s="22"/>
      <c r="D24" s="12" t="s">
        <v>45</v>
      </c>
    </row>
    <row r="25" spans="1:6" x14ac:dyDescent="0.2">
      <c r="A25" s="8"/>
      <c r="B25" s="8"/>
      <c r="C25" s="9"/>
      <c r="D25" s="5"/>
      <c r="E25" s="6"/>
      <c r="F25" s="8"/>
    </row>
    <row r="26" spans="1:6" ht="15" customHeight="1" x14ac:dyDescent="0.2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 x14ac:dyDescent="0.2">
      <c r="A27" s="156"/>
      <c r="B27" s="166"/>
      <c r="C27" s="149"/>
      <c r="D27" s="139"/>
      <c r="E27" s="25"/>
    </row>
    <row r="28" spans="1:6" ht="11.25" customHeight="1" x14ac:dyDescent="0.2">
      <c r="A28" s="156"/>
      <c r="B28" s="166"/>
      <c r="C28" s="149"/>
      <c r="D28" s="139"/>
      <c r="E28" s="25"/>
    </row>
    <row r="29" spans="1:6" ht="11.25" customHeight="1" x14ac:dyDescent="0.2">
      <c r="A29" s="156"/>
      <c r="B29" s="166"/>
      <c r="C29" s="149"/>
      <c r="D29" s="139"/>
      <c r="E29" s="25"/>
    </row>
    <row r="30" spans="1:6" ht="11.25" customHeight="1" x14ac:dyDescent="0.2">
      <c r="A30" s="156"/>
      <c r="B30" s="166"/>
      <c r="C30" s="149"/>
      <c r="D30" s="139"/>
      <c r="E30" s="25"/>
    </row>
    <row r="31" spans="1:6" ht="11.25" customHeight="1" x14ac:dyDescent="0.2">
      <c r="A31" s="156"/>
      <c r="B31" s="166"/>
      <c r="C31" s="149"/>
      <c r="D31" s="139"/>
      <c r="E31" s="25"/>
    </row>
    <row r="32" spans="1:6" ht="11.25" customHeight="1" x14ac:dyDescent="0.2">
      <c r="A32" s="156"/>
      <c r="B32" s="166"/>
      <c r="C32" s="149"/>
      <c r="D32" s="139"/>
      <c r="E32" s="25"/>
    </row>
    <row r="33" spans="1:5" ht="11.25" customHeight="1" x14ac:dyDescent="0.2">
      <c r="A33" s="156"/>
      <c r="B33" s="166"/>
      <c r="C33" s="149"/>
      <c r="D33" s="139"/>
      <c r="E33" s="25"/>
    </row>
    <row r="34" spans="1:5" ht="11.25" customHeight="1" x14ac:dyDescent="0.2">
      <c r="A34" s="156"/>
      <c r="B34" s="166"/>
      <c r="C34" s="149"/>
      <c r="D34" s="139"/>
      <c r="E34" s="25"/>
    </row>
    <row r="35" spans="1:5" ht="11.25" customHeight="1" x14ac:dyDescent="0.2">
      <c r="A35" s="156"/>
      <c r="B35" s="166"/>
      <c r="C35" s="149"/>
      <c r="D35" s="139"/>
      <c r="E35" s="25"/>
    </row>
    <row r="36" spans="1:5" ht="11.25" customHeight="1" x14ac:dyDescent="0.2">
      <c r="A36" s="156"/>
      <c r="B36" s="166"/>
      <c r="C36" s="149"/>
      <c r="D36" s="139"/>
      <c r="E36" s="25"/>
    </row>
    <row r="37" spans="1:5" ht="11.25" customHeight="1" x14ac:dyDescent="0.2">
      <c r="A37" s="156"/>
      <c r="B37" s="166"/>
      <c r="C37" s="149"/>
      <c r="D37" s="139"/>
      <c r="E37" s="25"/>
    </row>
    <row r="38" spans="1:5" ht="11.25" customHeight="1" x14ac:dyDescent="0.2">
      <c r="A38" s="156"/>
      <c r="B38" s="166"/>
      <c r="C38" s="149"/>
      <c r="D38" s="139"/>
      <c r="E38" s="25"/>
    </row>
    <row r="39" spans="1:5" ht="11.25" customHeight="1" x14ac:dyDescent="0.2">
      <c r="A39" s="156"/>
      <c r="B39" s="166"/>
      <c r="C39" s="149"/>
      <c r="D39" s="139"/>
      <c r="E39" s="25"/>
    </row>
    <row r="40" spans="1:5" ht="11.25" customHeight="1" x14ac:dyDescent="0.2">
      <c r="A40" s="156"/>
      <c r="B40" s="166"/>
      <c r="C40" s="149"/>
      <c r="D40" s="139"/>
      <c r="E40" s="25"/>
    </row>
    <row r="41" spans="1:5" ht="11.25" customHeight="1" x14ac:dyDescent="0.2">
      <c r="A41" s="156"/>
      <c r="B41" s="166"/>
      <c r="C41" s="149"/>
      <c r="D41" s="139"/>
      <c r="E41" s="25"/>
    </row>
    <row r="42" spans="1:5" ht="11.25" customHeight="1" x14ac:dyDescent="0.2">
      <c r="A42" s="156"/>
      <c r="B42" s="166"/>
      <c r="C42" s="149"/>
      <c r="D42" s="139"/>
      <c r="E42" s="25"/>
    </row>
    <row r="43" spans="1:5" ht="11.25" customHeight="1" x14ac:dyDescent="0.2">
      <c r="A43" s="156"/>
      <c r="B43" s="166"/>
      <c r="C43" s="149"/>
      <c r="D43" s="139"/>
      <c r="E43" s="25"/>
    </row>
    <row r="44" spans="1:5" ht="11.25" customHeight="1" x14ac:dyDescent="0.2">
      <c r="A44" s="156"/>
      <c r="B44" s="166"/>
      <c r="C44" s="149"/>
      <c r="D44" s="139"/>
      <c r="E44" s="25"/>
    </row>
    <row r="45" spans="1:5" ht="11.25" customHeight="1" x14ac:dyDescent="0.2">
      <c r="A45" s="156"/>
      <c r="B45" s="166"/>
      <c r="C45" s="149"/>
      <c r="D45" s="139"/>
      <c r="E45" s="25"/>
    </row>
    <row r="46" spans="1:5" ht="11.25" customHeight="1" x14ac:dyDescent="0.2">
      <c r="A46" s="156"/>
      <c r="B46" s="166"/>
      <c r="C46" s="149"/>
      <c r="D46" s="139"/>
      <c r="E46" s="25"/>
    </row>
    <row r="47" spans="1:5" ht="11.25" customHeight="1" x14ac:dyDescent="0.2">
      <c r="A47" s="156"/>
      <c r="B47" s="166"/>
      <c r="C47" s="149"/>
      <c r="D47" s="139"/>
      <c r="E47" s="25"/>
    </row>
    <row r="48" spans="1:5" ht="11.25" customHeight="1" x14ac:dyDescent="0.2">
      <c r="A48" s="156"/>
      <c r="B48" s="166"/>
      <c r="C48" s="149"/>
      <c r="D48" s="139"/>
      <c r="E48" s="25"/>
    </row>
    <row r="49" spans="1:6" ht="11.25" customHeight="1" x14ac:dyDescent="0.2">
      <c r="A49" s="156"/>
      <c r="B49" s="166"/>
      <c r="C49" s="149"/>
      <c r="D49" s="139"/>
      <c r="E49" s="25"/>
    </row>
    <row r="50" spans="1:6" ht="11.25" customHeight="1" x14ac:dyDescent="0.2">
      <c r="A50" s="156"/>
      <c r="B50" s="166"/>
      <c r="C50" s="149"/>
      <c r="D50" s="139"/>
      <c r="E50" s="25"/>
    </row>
    <row r="51" spans="1:6" ht="11.25" customHeight="1" x14ac:dyDescent="0.2">
      <c r="A51" s="156"/>
      <c r="B51" s="166"/>
      <c r="C51" s="149"/>
      <c r="D51" s="139"/>
      <c r="E51" s="25"/>
    </row>
    <row r="52" spans="1:6" x14ac:dyDescent="0.2">
      <c r="A52" s="167"/>
      <c r="B52" s="167" t="s">
        <v>263</v>
      </c>
      <c r="C52" s="26">
        <f>SUM(C27:C51)</f>
        <v>0</v>
      </c>
      <c r="D52" s="148"/>
      <c r="E52" s="27"/>
    </row>
    <row r="53" spans="1:6" x14ac:dyDescent="0.2">
      <c r="A53" s="160"/>
      <c r="B53" s="160"/>
      <c r="C53" s="168"/>
      <c r="D53" s="160"/>
      <c r="E53" s="168"/>
      <c r="F53" s="8"/>
    </row>
    <row r="54" spans="1:6" x14ac:dyDescent="0.2">
      <c r="A54" s="160"/>
      <c r="B54" s="160"/>
      <c r="C54" s="168"/>
      <c r="D54" s="160"/>
      <c r="E54" s="367" t="s">
        <v>686</v>
      </c>
      <c r="F54" s="8"/>
    </row>
    <row r="55" spans="1:6" ht="11.25" customHeight="1" x14ac:dyDescent="0.2">
      <c r="A55" s="10" t="s">
        <v>187</v>
      </c>
      <c r="B55" s="11"/>
      <c r="C55" s="22"/>
      <c r="D55" s="8"/>
      <c r="E55" s="12" t="s">
        <v>45</v>
      </c>
    </row>
    <row r="56" spans="1:6" x14ac:dyDescent="0.2">
      <c r="A56" s="8"/>
      <c r="B56" s="8"/>
      <c r="C56" s="9"/>
      <c r="D56" s="8"/>
      <c r="E56" s="9"/>
      <c r="F56" s="8"/>
    </row>
    <row r="57" spans="1:6" ht="15" customHeight="1" x14ac:dyDescent="0.2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 x14ac:dyDescent="0.2">
      <c r="A58" s="156"/>
      <c r="B58" s="166"/>
      <c r="C58" s="149"/>
      <c r="D58" s="149"/>
      <c r="E58" s="139"/>
      <c r="F58" s="25"/>
    </row>
    <row r="59" spans="1:6" x14ac:dyDescent="0.2">
      <c r="A59" s="156"/>
      <c r="B59" s="166"/>
      <c r="C59" s="149"/>
      <c r="D59" s="149"/>
      <c r="E59" s="139"/>
      <c r="F59" s="25"/>
    </row>
    <row r="60" spans="1:6" x14ac:dyDescent="0.2">
      <c r="A60" s="156"/>
      <c r="B60" s="166"/>
      <c r="C60" s="149"/>
      <c r="D60" s="149"/>
      <c r="E60" s="139"/>
      <c r="F60" s="25"/>
    </row>
    <row r="61" spans="1:6" x14ac:dyDescent="0.2">
      <c r="A61" s="156"/>
      <c r="B61" s="166"/>
      <c r="C61" s="149"/>
      <c r="D61" s="149"/>
      <c r="E61" s="139"/>
      <c r="F61" s="25"/>
    </row>
    <row r="62" spans="1:6" x14ac:dyDescent="0.2">
      <c r="A62" s="156"/>
      <c r="B62" s="166"/>
      <c r="C62" s="149"/>
      <c r="D62" s="149"/>
      <c r="E62" s="139"/>
      <c r="F62" s="25"/>
    </row>
    <row r="63" spans="1:6" x14ac:dyDescent="0.2">
      <c r="A63" s="156"/>
      <c r="B63" s="166"/>
      <c r="C63" s="149"/>
      <c r="D63" s="149"/>
      <c r="E63" s="139"/>
      <c r="F63" s="25"/>
    </row>
    <row r="64" spans="1:6" x14ac:dyDescent="0.2">
      <c r="A64" s="156"/>
      <c r="B64" s="166"/>
      <c r="C64" s="149"/>
      <c r="D64" s="149"/>
      <c r="E64" s="139"/>
      <c r="F64" s="25"/>
    </row>
    <row r="65" spans="1:6" x14ac:dyDescent="0.2">
      <c r="A65" s="167"/>
      <c r="B65" s="167" t="s">
        <v>264</v>
      </c>
      <c r="C65" s="26">
        <f>SUM(C58:C64)</f>
        <v>0</v>
      </c>
      <c r="D65" s="150"/>
      <c r="E65" s="20"/>
      <c r="F65" s="27"/>
    </row>
    <row r="66" spans="1:6" x14ac:dyDescent="0.2">
      <c r="A66" s="160"/>
      <c r="B66" s="160"/>
      <c r="C66" s="168"/>
      <c r="D66" s="160"/>
      <c r="E66" s="168"/>
      <c r="F66" s="8"/>
    </row>
    <row r="67" spans="1:6" x14ac:dyDescent="0.2">
      <c r="A67" s="160"/>
      <c r="B67" s="160"/>
      <c r="C67" s="168"/>
      <c r="D67" s="160"/>
      <c r="E67" s="367" t="s">
        <v>686</v>
      </c>
      <c r="F67" s="8"/>
    </row>
    <row r="68" spans="1:6" ht="11.25" customHeight="1" x14ac:dyDescent="0.2">
      <c r="A68" s="10" t="s">
        <v>188</v>
      </c>
      <c r="B68" s="11"/>
      <c r="C68" s="22"/>
      <c r="D68" s="8"/>
      <c r="E68" s="12" t="s">
        <v>45</v>
      </c>
    </row>
    <row r="69" spans="1:6" x14ac:dyDescent="0.2">
      <c r="A69" s="8"/>
      <c r="B69" s="8"/>
      <c r="C69" s="9"/>
      <c r="D69" s="8"/>
      <c r="E69" s="9"/>
      <c r="F69" s="8"/>
    </row>
    <row r="70" spans="1:6" ht="15" customHeight="1" x14ac:dyDescent="0.2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 x14ac:dyDescent="0.2">
      <c r="A71" s="161"/>
      <c r="B71" s="161"/>
      <c r="C71" s="139"/>
      <c r="D71" s="139"/>
      <c r="E71" s="139"/>
      <c r="F71" s="25"/>
    </row>
    <row r="72" spans="1:6" x14ac:dyDescent="0.2">
      <c r="A72" s="161"/>
      <c r="B72" s="161"/>
      <c r="C72" s="139"/>
      <c r="D72" s="139"/>
      <c r="E72" s="139"/>
      <c r="F72" s="25"/>
    </row>
    <row r="73" spans="1:6" x14ac:dyDescent="0.2">
      <c r="A73" s="161"/>
      <c r="B73" s="161"/>
      <c r="C73" s="139"/>
      <c r="D73" s="139"/>
      <c r="E73" s="139"/>
      <c r="F73" s="25"/>
    </row>
    <row r="74" spans="1:6" x14ac:dyDescent="0.2">
      <c r="A74" s="161"/>
      <c r="B74" s="161"/>
      <c r="C74" s="139"/>
      <c r="D74" s="139"/>
      <c r="E74" s="139"/>
      <c r="F74" s="25"/>
    </row>
    <row r="75" spans="1:6" x14ac:dyDescent="0.2">
      <c r="A75" s="161"/>
      <c r="B75" s="161"/>
      <c r="C75" s="139"/>
      <c r="D75" s="139"/>
      <c r="E75" s="139"/>
      <c r="F75" s="25"/>
    </row>
    <row r="76" spans="1:6" x14ac:dyDescent="0.2">
      <c r="A76" s="161"/>
      <c r="B76" s="161"/>
      <c r="C76" s="139"/>
      <c r="D76" s="139"/>
      <c r="E76" s="139"/>
      <c r="F76" s="25"/>
    </row>
    <row r="77" spans="1:6" x14ac:dyDescent="0.2">
      <c r="A77" s="161"/>
      <c r="B77" s="161"/>
      <c r="C77" s="139"/>
      <c r="D77" s="139"/>
      <c r="E77" s="139"/>
      <c r="F77" s="25"/>
    </row>
    <row r="78" spans="1:6" x14ac:dyDescent="0.2">
      <c r="A78" s="169"/>
      <c r="B78" s="169" t="s">
        <v>265</v>
      </c>
      <c r="C78" s="30">
        <f>SUM(C71:C77)</f>
        <v>0</v>
      </c>
      <c r="D78" s="151"/>
      <c r="E78" s="31"/>
      <c r="F78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Saldo final de la Cuenta Pública presentada y en su caso, el importe debe corresponder a la suma de la columna de monto parcial ( trimestral: 1er, 2do, 3ro. o 4to.)." sqref="C7 C57 C70"/>
    <dataValidation allowBlank="1" showInputMessage="1" showErrorMessage="1" prompt="Saldo final de la Cuenta Pública presentada (trimestral: 1er, 2do, 3ro. o 4to.)." sqref="C26"/>
    <dataValidation allowBlank="1" showInputMessage="1" showErrorMessage="1" prompt="Corresponde al número de la cuenta de acuerdo al Plan de Cuentas emitido por el CONAC." sqref="A7 A26 A57 A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zoomScaleSheetLayoutView="100" workbookViewId="0">
      <selection activeCell="G16" sqref="G1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 x14ac:dyDescent="0.2">
      <c r="A1" s="3" t="s">
        <v>43</v>
      </c>
      <c r="B1" s="3"/>
      <c r="G1" s="32"/>
    </row>
    <row r="2" spans="1:9" x14ac:dyDescent="0.2">
      <c r="A2" s="3" t="s">
        <v>238</v>
      </c>
      <c r="B2" s="3"/>
      <c r="C2" s="21"/>
      <c r="D2" s="21"/>
    </row>
    <row r="3" spans="1:9" x14ac:dyDescent="0.2">
      <c r="B3" s="3"/>
      <c r="C3" s="21"/>
      <c r="D3" s="21"/>
    </row>
    <row r="4" spans="1:9" x14ac:dyDescent="0.2">
      <c r="G4" s="367" t="s">
        <v>686</v>
      </c>
    </row>
    <row r="5" spans="1:9" s="35" customFormat="1" ht="11.25" customHeight="1" x14ac:dyDescent="0.2">
      <c r="A5" s="33" t="s">
        <v>181</v>
      </c>
      <c r="B5" s="33"/>
      <c r="C5" s="34"/>
      <c r="D5" s="34"/>
      <c r="E5" s="9"/>
      <c r="F5" s="9"/>
      <c r="G5" s="260" t="s">
        <v>51</v>
      </c>
    </row>
    <row r="6" spans="1:9" x14ac:dyDescent="0.2">
      <c r="A6" s="13"/>
      <c r="B6" s="13"/>
      <c r="C6" s="4"/>
      <c r="D6" s="4"/>
      <c r="E6" s="4"/>
      <c r="F6" s="4"/>
      <c r="G6" s="4"/>
    </row>
    <row r="7" spans="1:9" ht="15" customHeight="1" x14ac:dyDescent="0.2">
      <c r="A7" s="15" t="s">
        <v>46</v>
      </c>
      <c r="B7" s="16" t="s">
        <v>47</v>
      </c>
      <c r="C7" s="282" t="s">
        <v>48</v>
      </c>
      <c r="D7" s="311">
        <v>2015</v>
      </c>
      <c r="E7" s="282" t="s">
        <v>246</v>
      </c>
      <c r="F7" s="282" t="s">
        <v>197</v>
      </c>
      <c r="G7" s="36" t="s">
        <v>52</v>
      </c>
    </row>
    <row r="8" spans="1:9" x14ac:dyDescent="0.2">
      <c r="A8" s="156"/>
      <c r="B8" s="156"/>
      <c r="C8" s="171"/>
      <c r="D8" s="171"/>
      <c r="E8" s="171"/>
      <c r="F8" s="171"/>
      <c r="G8" s="171"/>
    </row>
    <row r="9" spans="1:9" x14ac:dyDescent="0.2">
      <c r="A9" s="156"/>
      <c r="B9" s="156"/>
      <c r="C9" s="171"/>
      <c r="D9" s="171"/>
      <c r="E9" s="171"/>
      <c r="F9" s="171"/>
      <c r="G9" s="171"/>
    </row>
    <row r="10" spans="1:9" x14ac:dyDescent="0.2">
      <c r="A10" s="156"/>
      <c r="B10" s="156"/>
      <c r="C10" s="171"/>
      <c r="D10" s="171"/>
      <c r="E10" s="171"/>
      <c r="F10" s="171"/>
      <c r="G10" s="171"/>
    </row>
    <row r="11" spans="1:9" x14ac:dyDescent="0.2">
      <c r="A11" s="156"/>
      <c r="B11" s="156"/>
      <c r="C11" s="171"/>
      <c r="D11" s="171"/>
      <c r="E11" s="171"/>
      <c r="F11" s="171"/>
      <c r="G11" s="171"/>
    </row>
    <row r="12" spans="1:9" x14ac:dyDescent="0.2">
      <c r="A12" s="156"/>
      <c r="B12" s="156"/>
      <c r="C12" s="171"/>
      <c r="D12" s="171"/>
      <c r="E12" s="171"/>
      <c r="F12" s="171"/>
      <c r="G12" s="171"/>
    </row>
    <row r="13" spans="1:9" x14ac:dyDescent="0.2">
      <c r="A13" s="156"/>
      <c r="B13" s="156"/>
      <c r="C13" s="171"/>
      <c r="D13" s="171"/>
      <c r="E13" s="171"/>
      <c r="F13" s="171"/>
      <c r="G13" s="171"/>
      <c r="I13" s="37"/>
    </row>
    <row r="14" spans="1:9" x14ac:dyDescent="0.2">
      <c r="A14" s="158"/>
      <c r="B14" s="158" t="s">
        <v>266</v>
      </c>
      <c r="C14" s="172">
        <f>SUM(C8:C13)</f>
        <v>0</v>
      </c>
      <c r="D14" s="172">
        <f>SUM(D8:D13)</f>
        <v>0</v>
      </c>
      <c r="E14" s="172">
        <f>SUM(E8:E13)</f>
        <v>0</v>
      </c>
      <c r="F14" s="172">
        <f>SUM(F8:F13)</f>
        <v>0</v>
      </c>
      <c r="G14" s="172">
        <f>SUM(G8:G13)</f>
        <v>0</v>
      </c>
    </row>
    <row r="15" spans="1:9" x14ac:dyDescent="0.2">
      <c r="A15" s="160"/>
      <c r="B15" s="160"/>
      <c r="C15" s="168"/>
      <c r="D15" s="168"/>
      <c r="E15" s="168"/>
      <c r="F15" s="168"/>
      <c r="G15" s="168"/>
    </row>
    <row r="16" spans="1:9" x14ac:dyDescent="0.2">
      <c r="A16" s="160"/>
      <c r="B16" s="160"/>
      <c r="C16" s="168"/>
      <c r="D16" s="168"/>
      <c r="E16" s="168"/>
      <c r="F16" s="168"/>
      <c r="G16" s="367" t="s">
        <v>686</v>
      </c>
    </row>
    <row r="17" spans="1:7" s="35" customFormat="1" ht="11.25" customHeight="1" x14ac:dyDescent="0.2">
      <c r="A17" s="33" t="s">
        <v>189</v>
      </c>
      <c r="B17" s="33"/>
      <c r="C17" s="34"/>
      <c r="D17" s="34"/>
      <c r="E17" s="9"/>
      <c r="F17" s="9"/>
      <c r="G17" s="260" t="s">
        <v>51</v>
      </c>
    </row>
    <row r="18" spans="1:7" x14ac:dyDescent="0.2">
      <c r="A18" s="13"/>
      <c r="B18" s="13"/>
      <c r="C18" s="4"/>
      <c r="D18" s="4"/>
      <c r="E18" s="4"/>
      <c r="F18" s="4"/>
      <c r="G18" s="4"/>
    </row>
    <row r="19" spans="1:7" ht="15" customHeight="1" x14ac:dyDescent="0.2">
      <c r="A19" s="15" t="s">
        <v>46</v>
      </c>
      <c r="B19" s="16" t="s">
        <v>47</v>
      </c>
      <c r="C19" s="282" t="s">
        <v>48</v>
      </c>
      <c r="D19" s="311">
        <v>2015</v>
      </c>
      <c r="E19" s="282" t="s">
        <v>246</v>
      </c>
      <c r="F19" s="282" t="s">
        <v>197</v>
      </c>
      <c r="G19" s="36" t="s">
        <v>52</v>
      </c>
    </row>
    <row r="20" spans="1:7" x14ac:dyDescent="0.2">
      <c r="A20" s="156"/>
      <c r="B20" s="156"/>
      <c r="C20" s="171"/>
      <c r="D20" s="171"/>
      <c r="E20" s="171"/>
      <c r="F20" s="171"/>
      <c r="G20" s="171"/>
    </row>
    <row r="21" spans="1:7" s="256" customFormat="1" x14ac:dyDescent="0.2">
      <c r="A21" s="156"/>
      <c r="B21" s="156"/>
      <c r="C21" s="171"/>
      <c r="D21" s="171"/>
      <c r="E21" s="171"/>
      <c r="F21" s="171"/>
      <c r="G21" s="171"/>
    </row>
    <row r="22" spans="1:7" x14ac:dyDescent="0.2">
      <c r="A22" s="156"/>
      <c r="B22" s="156"/>
      <c r="C22" s="171"/>
      <c r="D22" s="171"/>
      <c r="E22" s="171"/>
      <c r="F22" s="171"/>
      <c r="G22" s="171"/>
    </row>
    <row r="23" spans="1:7" x14ac:dyDescent="0.2">
      <c r="A23" s="156"/>
      <c r="B23" s="156"/>
      <c r="C23" s="171"/>
      <c r="D23" s="171"/>
      <c r="E23" s="171"/>
      <c r="F23" s="171"/>
      <c r="G23" s="171"/>
    </row>
    <row r="24" spans="1:7" x14ac:dyDescent="0.2">
      <c r="A24" s="158"/>
      <c r="B24" s="158" t="s">
        <v>267</v>
      </c>
      <c r="C24" s="172">
        <f>SUM(C20:C23)</f>
        <v>0</v>
      </c>
      <c r="D24" s="172">
        <f>SUM(D20:D23)</f>
        <v>0</v>
      </c>
      <c r="E24" s="172">
        <f>SUM(E20:E23)</f>
        <v>0</v>
      </c>
      <c r="F24" s="172">
        <f>SUM(F20:F23)</f>
        <v>0</v>
      </c>
      <c r="G24" s="172">
        <f>SUM(G20:G23)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de la Cuenta Pública presentada (trimestral: 1er, 2do, 3ro. o 4to.)." sqref="C7 C19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." sqref="A7 A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14:D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3"/>
  <sheetViews>
    <sheetView topLeftCell="A49" zoomScaleNormal="100" zoomScaleSheetLayoutView="100" workbookViewId="0">
      <selection activeCell="B64" sqref="B64"/>
    </sheetView>
  </sheetViews>
  <sheetFormatPr baseColWidth="10" defaultRowHeight="11.25" x14ac:dyDescent="0.2"/>
  <cols>
    <col min="1" max="1" width="20.7109375" style="281" customWidth="1"/>
    <col min="2" max="2" width="50.7109375" style="281" customWidth="1"/>
    <col min="3" max="7" width="17.7109375" style="9" customWidth="1"/>
    <col min="8" max="9" width="18.7109375" style="281" customWidth="1"/>
    <col min="10" max="10" width="11.42578125" style="281" customWidth="1"/>
    <col min="11" max="16384" width="11.42578125" style="281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238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182</v>
      </c>
      <c r="B5" s="11"/>
      <c r="E5" s="38"/>
      <c r="F5" s="38"/>
      <c r="I5" s="54" t="s">
        <v>53</v>
      </c>
    </row>
    <row r="6" spans="1:10" x14ac:dyDescent="0.2">
      <c r="A6" s="39"/>
      <c r="B6" s="39"/>
      <c r="C6" s="38"/>
      <c r="D6" s="38"/>
      <c r="E6" s="38"/>
      <c r="F6" s="38"/>
    </row>
    <row r="7" spans="1:10" ht="15" customHeight="1" x14ac:dyDescent="0.2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 ht="22.5" x14ac:dyDescent="0.2">
      <c r="A8" s="161" t="s">
        <v>705</v>
      </c>
      <c r="B8" s="161" t="s">
        <v>706</v>
      </c>
      <c r="C8" s="139">
        <v>1601.96</v>
      </c>
      <c r="D8" s="140"/>
      <c r="E8" s="140"/>
      <c r="F8" s="140"/>
      <c r="G8" s="140"/>
      <c r="H8" s="144"/>
      <c r="I8" s="145" t="s">
        <v>698</v>
      </c>
    </row>
    <row r="9" spans="1:10" ht="22.5" x14ac:dyDescent="0.2">
      <c r="A9" s="161" t="s">
        <v>362</v>
      </c>
      <c r="B9" s="161" t="s">
        <v>363</v>
      </c>
      <c r="C9" s="139">
        <v>459.48</v>
      </c>
      <c r="D9" s="140"/>
      <c r="E9" s="140"/>
      <c r="F9" s="140"/>
      <c r="G9" s="140"/>
      <c r="H9" s="144"/>
      <c r="I9" s="145" t="s">
        <v>698</v>
      </c>
    </row>
    <row r="10" spans="1:10" ht="22.5" x14ac:dyDescent="0.2">
      <c r="A10" s="161" t="s">
        <v>664</v>
      </c>
      <c r="B10" s="161" t="s">
        <v>665</v>
      </c>
      <c r="C10" s="139">
        <v>4449.5200000000004</v>
      </c>
      <c r="D10" s="140"/>
      <c r="E10" s="140"/>
      <c r="F10" s="140"/>
      <c r="G10" s="140"/>
      <c r="H10" s="144"/>
      <c r="I10" s="145" t="s">
        <v>698</v>
      </c>
    </row>
    <row r="11" spans="1:10" ht="22.5" x14ac:dyDescent="0.2">
      <c r="A11" s="161" t="s">
        <v>666</v>
      </c>
      <c r="B11" s="161" t="s">
        <v>667</v>
      </c>
      <c r="C11" s="139">
        <v>375.87</v>
      </c>
      <c r="D11" s="140"/>
      <c r="E11" s="140"/>
      <c r="F11" s="140"/>
      <c r="G11" s="140"/>
      <c r="H11" s="144"/>
      <c r="I11" s="145" t="s">
        <v>698</v>
      </c>
    </row>
    <row r="12" spans="1:10" ht="22.5" x14ac:dyDescent="0.2">
      <c r="A12" s="161" t="s">
        <v>687</v>
      </c>
      <c r="B12" s="161" t="s">
        <v>688</v>
      </c>
      <c r="C12" s="139">
        <v>-0.63</v>
      </c>
      <c r="D12" s="140"/>
      <c r="E12" s="140"/>
      <c r="F12" s="140"/>
      <c r="G12" s="140"/>
      <c r="H12" s="144"/>
      <c r="I12" s="145" t="s">
        <v>698</v>
      </c>
    </row>
    <row r="13" spans="1:10" ht="22.5" x14ac:dyDescent="0.2">
      <c r="A13" s="161" t="s">
        <v>689</v>
      </c>
      <c r="B13" s="161" t="s">
        <v>690</v>
      </c>
      <c r="C13" s="139">
        <v>4995</v>
      </c>
      <c r="D13" s="140"/>
      <c r="E13" s="140"/>
      <c r="F13" s="140"/>
      <c r="G13" s="140"/>
      <c r="H13" s="144"/>
      <c r="I13" s="145" t="s">
        <v>698</v>
      </c>
    </row>
    <row r="14" spans="1:10" ht="22.5" x14ac:dyDescent="0.2">
      <c r="A14" s="161" t="s">
        <v>691</v>
      </c>
      <c r="B14" s="161" t="s">
        <v>692</v>
      </c>
      <c r="C14" s="141">
        <v>166000</v>
      </c>
      <c r="D14" s="140"/>
      <c r="E14" s="140"/>
      <c r="F14" s="140"/>
      <c r="G14" s="140"/>
      <c r="H14" s="144"/>
      <c r="I14" s="145" t="s">
        <v>698</v>
      </c>
    </row>
    <row r="15" spans="1:10" ht="22.5" x14ac:dyDescent="0.2">
      <c r="A15" s="161" t="s">
        <v>693</v>
      </c>
      <c r="B15" s="161" t="s">
        <v>470</v>
      </c>
      <c r="C15" s="141">
        <v>323.72000000000003</v>
      </c>
      <c r="D15" s="140"/>
      <c r="E15" s="140"/>
      <c r="F15" s="140"/>
      <c r="G15" s="140"/>
      <c r="H15" s="144"/>
      <c r="I15" s="145" t="s">
        <v>698</v>
      </c>
    </row>
    <row r="16" spans="1:10" ht="22.5" x14ac:dyDescent="0.2">
      <c r="A16" s="161" t="s">
        <v>694</v>
      </c>
      <c r="B16" s="161" t="s">
        <v>695</v>
      </c>
      <c r="C16" s="141">
        <v>792.06</v>
      </c>
      <c r="D16" s="140"/>
      <c r="E16" s="140"/>
      <c r="F16" s="140"/>
      <c r="G16" s="140"/>
      <c r="H16" s="144"/>
      <c r="I16" s="145" t="s">
        <v>698</v>
      </c>
    </row>
    <row r="17" spans="1:9" ht="22.5" x14ac:dyDescent="0.2">
      <c r="A17" s="161" t="s">
        <v>696</v>
      </c>
      <c r="B17" s="161" t="s">
        <v>697</v>
      </c>
      <c r="C17" s="141">
        <v>158.22</v>
      </c>
      <c r="D17" s="140"/>
      <c r="E17" s="140"/>
      <c r="F17" s="140"/>
      <c r="G17" s="140"/>
      <c r="H17" s="144"/>
      <c r="I17" s="145" t="s">
        <v>698</v>
      </c>
    </row>
    <row r="18" spans="1:9" ht="22.5" x14ac:dyDescent="0.2">
      <c r="A18" s="161" t="s">
        <v>707</v>
      </c>
      <c r="B18" s="161" t="s">
        <v>708</v>
      </c>
      <c r="C18" s="141">
        <v>6505.28</v>
      </c>
      <c r="D18" s="140"/>
      <c r="E18" s="140"/>
      <c r="F18" s="140"/>
      <c r="G18" s="140"/>
      <c r="H18" s="144"/>
      <c r="I18" s="145" t="s">
        <v>698</v>
      </c>
    </row>
    <row r="19" spans="1:9" x14ac:dyDescent="0.2">
      <c r="A19" s="158"/>
      <c r="B19" s="158" t="s">
        <v>268</v>
      </c>
      <c r="C19" s="172">
        <f>SUM(C8:C18)</f>
        <v>185660.48</v>
      </c>
      <c r="D19" s="172">
        <f>SUM(D8:D15)</f>
        <v>0</v>
      </c>
      <c r="E19" s="172">
        <f>SUM(E8:E15)</f>
        <v>0</v>
      </c>
      <c r="F19" s="172">
        <f>SUM(F8:F15)</f>
        <v>0</v>
      </c>
      <c r="G19" s="172">
        <f>SUM(G8:G15)</f>
        <v>0</v>
      </c>
      <c r="H19" s="146"/>
      <c r="I19" s="146"/>
    </row>
    <row r="20" spans="1:9" x14ac:dyDescent="0.2">
      <c r="A20" s="160"/>
      <c r="B20" s="160"/>
      <c r="C20" s="168"/>
      <c r="D20" s="168"/>
      <c r="E20" s="168"/>
      <c r="F20" s="168"/>
      <c r="G20" s="168"/>
      <c r="H20" s="160"/>
      <c r="I20" s="160"/>
    </row>
    <row r="21" spans="1:9" x14ac:dyDescent="0.2">
      <c r="A21" s="160"/>
      <c r="B21" s="160"/>
      <c r="C21" s="168"/>
      <c r="D21" s="168"/>
      <c r="E21" s="168"/>
      <c r="F21" s="168"/>
      <c r="G21" s="168"/>
      <c r="H21" s="160"/>
      <c r="I21" s="367" t="s">
        <v>686</v>
      </c>
    </row>
    <row r="22" spans="1:9" ht="11.25" customHeight="1" x14ac:dyDescent="0.2">
      <c r="A22" s="10" t="s">
        <v>190</v>
      </c>
      <c r="B22" s="11"/>
      <c r="E22" s="38"/>
      <c r="F22" s="38"/>
      <c r="I22" s="54" t="s">
        <v>53</v>
      </c>
    </row>
    <row r="23" spans="1:9" x14ac:dyDescent="0.2">
      <c r="A23" s="39"/>
      <c r="B23" s="39"/>
      <c r="C23" s="38"/>
      <c r="D23" s="38"/>
      <c r="E23" s="38"/>
      <c r="F23" s="38"/>
    </row>
    <row r="24" spans="1:9" ht="15" customHeight="1" x14ac:dyDescent="0.2">
      <c r="A24" s="15" t="s">
        <v>46</v>
      </c>
      <c r="B24" s="16" t="s">
        <v>47</v>
      </c>
      <c r="C24" s="40" t="s">
        <v>54</v>
      </c>
      <c r="D24" s="40" t="s">
        <v>55</v>
      </c>
      <c r="E24" s="40" t="s">
        <v>56</v>
      </c>
      <c r="F24" s="40" t="s">
        <v>57</v>
      </c>
      <c r="G24" s="41" t="s">
        <v>58</v>
      </c>
      <c r="H24" s="16" t="s">
        <v>59</v>
      </c>
      <c r="I24" s="16" t="s">
        <v>60</v>
      </c>
    </row>
    <row r="25" spans="1:9" x14ac:dyDescent="0.2">
      <c r="A25" s="161"/>
      <c r="B25" s="161"/>
      <c r="C25" s="139"/>
      <c r="D25" s="142"/>
      <c r="E25" s="142"/>
      <c r="F25" s="142"/>
      <c r="G25" s="142"/>
      <c r="H25" s="144"/>
      <c r="I25" s="144"/>
    </row>
    <row r="26" spans="1:9" x14ac:dyDescent="0.2">
      <c r="A26" s="161"/>
      <c r="B26" s="161"/>
      <c r="C26" s="139"/>
      <c r="D26" s="142"/>
      <c r="E26" s="142"/>
      <c r="F26" s="142"/>
      <c r="G26" s="142"/>
      <c r="H26" s="144"/>
      <c r="I26" s="144"/>
    </row>
    <row r="27" spans="1:9" x14ac:dyDescent="0.2">
      <c r="A27" s="161"/>
      <c r="B27" s="161"/>
      <c r="C27" s="139"/>
      <c r="D27" s="142"/>
      <c r="E27" s="142"/>
      <c r="F27" s="142"/>
      <c r="G27" s="142"/>
      <c r="H27" s="144"/>
      <c r="I27" s="144"/>
    </row>
    <row r="28" spans="1:9" x14ac:dyDescent="0.2">
      <c r="A28" s="161"/>
      <c r="B28" s="161"/>
      <c r="C28" s="139"/>
      <c r="D28" s="142"/>
      <c r="E28" s="142"/>
      <c r="F28" s="142"/>
      <c r="G28" s="142"/>
      <c r="H28" s="144"/>
      <c r="I28" s="144"/>
    </row>
    <row r="29" spans="1:9" x14ac:dyDescent="0.2">
      <c r="A29" s="174"/>
      <c r="B29" s="174" t="s">
        <v>269</v>
      </c>
      <c r="C29" s="146">
        <f>SUM(C25:C28)</f>
        <v>0</v>
      </c>
      <c r="D29" s="146">
        <f>SUM(D25:D28)</f>
        <v>0</v>
      </c>
      <c r="E29" s="146">
        <f>SUM(E25:E28)</f>
        <v>0</v>
      </c>
      <c r="F29" s="146">
        <f>SUM(F25:F28)</f>
        <v>0</v>
      </c>
      <c r="G29" s="146">
        <f>SUM(G25:G28)</f>
        <v>0</v>
      </c>
      <c r="H29" s="146"/>
      <c r="I29" s="146"/>
    </row>
    <row r="31" spans="1:9" x14ac:dyDescent="0.2">
      <c r="I31" s="367" t="s">
        <v>686</v>
      </c>
    </row>
    <row r="32" spans="1:9" x14ac:dyDescent="0.2">
      <c r="A32" s="10" t="s">
        <v>302</v>
      </c>
      <c r="B32" s="11"/>
      <c r="E32" s="38"/>
      <c r="F32" s="38"/>
      <c r="I32" s="54" t="s">
        <v>53</v>
      </c>
    </row>
    <row r="33" spans="1:9" x14ac:dyDescent="0.2">
      <c r="A33" s="39"/>
      <c r="B33" s="39"/>
      <c r="C33" s="38"/>
      <c r="D33" s="38"/>
      <c r="E33" s="38"/>
      <c r="F33" s="38"/>
    </row>
    <row r="34" spans="1:9" x14ac:dyDescent="0.2">
      <c r="A34" s="15" t="s">
        <v>46</v>
      </c>
      <c r="B34" s="16" t="s">
        <v>47</v>
      </c>
      <c r="C34" s="40" t="s">
        <v>54</v>
      </c>
      <c r="D34" s="40" t="s">
        <v>55</v>
      </c>
      <c r="E34" s="40" t="s">
        <v>56</v>
      </c>
      <c r="F34" s="40" t="s">
        <v>57</v>
      </c>
      <c r="G34" s="41" t="s">
        <v>58</v>
      </c>
      <c r="H34" s="16" t="s">
        <v>59</v>
      </c>
      <c r="I34" s="16" t="s">
        <v>60</v>
      </c>
    </row>
    <row r="35" spans="1:9" x14ac:dyDescent="0.2">
      <c r="A35" s="161"/>
      <c r="B35" s="161"/>
      <c r="C35" s="139"/>
      <c r="D35" s="142"/>
      <c r="E35" s="142"/>
      <c r="F35" s="142"/>
      <c r="G35" s="142"/>
      <c r="H35" s="144"/>
      <c r="I35" s="144"/>
    </row>
    <row r="36" spans="1:9" x14ac:dyDescent="0.2">
      <c r="A36" s="161"/>
      <c r="B36" s="161"/>
      <c r="C36" s="139"/>
      <c r="D36" s="142"/>
      <c r="E36" s="142"/>
      <c r="F36" s="142"/>
      <c r="G36" s="142"/>
      <c r="H36" s="144"/>
      <c r="I36" s="144"/>
    </row>
    <row r="37" spans="1:9" x14ac:dyDescent="0.2">
      <c r="A37" s="161"/>
      <c r="B37" s="161"/>
      <c r="C37" s="139"/>
      <c r="D37" s="142"/>
      <c r="E37" s="142"/>
      <c r="F37" s="142"/>
      <c r="G37" s="142"/>
      <c r="H37" s="144"/>
      <c r="I37" s="144"/>
    </row>
    <row r="38" spans="1:9" x14ac:dyDescent="0.2">
      <c r="A38" s="161"/>
      <c r="B38" s="161"/>
      <c r="C38" s="139"/>
      <c r="D38" s="142"/>
      <c r="E38" s="142"/>
      <c r="F38" s="142"/>
      <c r="G38" s="142"/>
      <c r="H38" s="144"/>
      <c r="I38" s="144"/>
    </row>
    <row r="39" spans="1:9" x14ac:dyDescent="0.2">
      <c r="A39" s="174"/>
      <c r="B39" s="174" t="s">
        <v>303</v>
      </c>
      <c r="C39" s="146">
        <f>SUM(C35:C38)</f>
        <v>0</v>
      </c>
      <c r="D39" s="146">
        <f>SUM(D35:D38)</f>
        <v>0</v>
      </c>
      <c r="E39" s="146">
        <f>SUM(E35:E38)</f>
        <v>0</v>
      </c>
      <c r="F39" s="146">
        <f>SUM(F35:F38)</f>
        <v>0</v>
      </c>
      <c r="G39" s="146">
        <f>SUM(G35:G38)</f>
        <v>0</v>
      </c>
      <c r="H39" s="146"/>
      <c r="I39" s="146"/>
    </row>
    <row r="41" spans="1:9" x14ac:dyDescent="0.2">
      <c r="I41" s="367" t="s">
        <v>686</v>
      </c>
    </row>
    <row r="42" spans="1:9" x14ac:dyDescent="0.2">
      <c r="A42" s="10" t="s">
        <v>304</v>
      </c>
      <c r="B42" s="11"/>
      <c r="E42" s="38"/>
      <c r="F42" s="38"/>
      <c r="I42" s="54" t="s">
        <v>53</v>
      </c>
    </row>
    <row r="43" spans="1:9" x14ac:dyDescent="0.2">
      <c r="A43" s="39"/>
      <c r="B43" s="39"/>
      <c r="C43" s="38"/>
      <c r="D43" s="38"/>
      <c r="E43" s="38"/>
      <c r="F43" s="38"/>
    </row>
    <row r="44" spans="1:9" x14ac:dyDescent="0.2">
      <c r="A44" s="15" t="s">
        <v>46</v>
      </c>
      <c r="B44" s="16" t="s">
        <v>47</v>
      </c>
      <c r="C44" s="40" t="s">
        <v>54</v>
      </c>
      <c r="D44" s="40" t="s">
        <v>55</v>
      </c>
      <c r="E44" s="40" t="s">
        <v>56</v>
      </c>
      <c r="F44" s="40" t="s">
        <v>57</v>
      </c>
      <c r="G44" s="41" t="s">
        <v>58</v>
      </c>
      <c r="H44" s="16" t="s">
        <v>59</v>
      </c>
      <c r="I44" s="16" t="s">
        <v>60</v>
      </c>
    </row>
    <row r="45" spans="1:9" x14ac:dyDescent="0.2">
      <c r="A45" s="161"/>
      <c r="B45" s="161"/>
      <c r="C45" s="139"/>
      <c r="D45" s="142"/>
      <c r="E45" s="142"/>
      <c r="F45" s="142"/>
      <c r="G45" s="142"/>
      <c r="H45" s="144"/>
      <c r="I45" s="144"/>
    </row>
    <row r="46" spans="1:9" x14ac:dyDescent="0.2">
      <c r="A46" s="161"/>
      <c r="B46" s="161"/>
      <c r="C46" s="139"/>
      <c r="D46" s="142"/>
      <c r="E46" s="142"/>
      <c r="F46" s="142"/>
      <c r="G46" s="142"/>
      <c r="H46" s="144"/>
      <c r="I46" s="144"/>
    </row>
    <row r="47" spans="1:9" x14ac:dyDescent="0.2">
      <c r="A47" s="161"/>
      <c r="B47" s="161"/>
      <c r="C47" s="139"/>
      <c r="D47" s="142"/>
      <c r="E47" s="142"/>
      <c r="F47" s="142"/>
      <c r="G47" s="142"/>
      <c r="H47" s="144"/>
      <c r="I47" s="144"/>
    </row>
    <row r="48" spans="1:9" x14ac:dyDescent="0.2">
      <c r="A48" s="161"/>
      <c r="B48" s="161"/>
      <c r="C48" s="139"/>
      <c r="D48" s="142"/>
      <c r="E48" s="142"/>
      <c r="F48" s="142"/>
      <c r="G48" s="142"/>
      <c r="H48" s="144"/>
      <c r="I48" s="144"/>
    </row>
    <row r="49" spans="1:9" x14ac:dyDescent="0.2">
      <c r="A49" s="174"/>
      <c r="B49" s="174" t="s">
        <v>305</v>
      </c>
      <c r="C49" s="146">
        <f>SUM(C45:C48)</f>
        <v>0</v>
      </c>
      <c r="D49" s="146">
        <f>SUM(D45:D48)</f>
        <v>0</v>
      </c>
      <c r="E49" s="146">
        <f>SUM(E45:E48)</f>
        <v>0</v>
      </c>
      <c r="F49" s="146">
        <f>SUM(F45:F48)</f>
        <v>0</v>
      </c>
      <c r="G49" s="146">
        <f>SUM(G45:G48)</f>
        <v>0</v>
      </c>
      <c r="H49" s="146"/>
      <c r="I49" s="146"/>
    </row>
    <row r="52" spans="1:9" x14ac:dyDescent="0.2">
      <c r="A52" s="10" t="s">
        <v>306</v>
      </c>
      <c r="B52" s="11"/>
      <c r="C52" s="38"/>
      <c r="D52" s="38"/>
      <c r="E52" s="38"/>
      <c r="F52" s="38"/>
    </row>
    <row r="53" spans="1:9" x14ac:dyDescent="0.2">
      <c r="A53" s="39"/>
      <c r="B53" s="39"/>
      <c r="C53" s="38"/>
      <c r="D53" s="38"/>
      <c r="E53" s="38"/>
      <c r="F53" s="38"/>
    </row>
    <row r="54" spans="1:9" x14ac:dyDescent="0.2">
      <c r="A54" s="15" t="s">
        <v>46</v>
      </c>
      <c r="B54" s="16" t="s">
        <v>47</v>
      </c>
      <c r="C54" s="40" t="s">
        <v>54</v>
      </c>
      <c r="D54" s="40" t="s">
        <v>55</v>
      </c>
      <c r="E54" s="40" t="s">
        <v>56</v>
      </c>
      <c r="F54" s="40" t="s">
        <v>57</v>
      </c>
      <c r="G54" s="41" t="s">
        <v>58</v>
      </c>
      <c r="H54" s="16" t="s">
        <v>59</v>
      </c>
      <c r="I54" s="16" t="s">
        <v>60</v>
      </c>
    </row>
    <row r="55" spans="1:9" ht="22.5" x14ac:dyDescent="0.2">
      <c r="A55" s="161" t="s">
        <v>364</v>
      </c>
      <c r="B55" s="161" t="s">
        <v>365</v>
      </c>
      <c r="C55" s="139">
        <v>85743.43</v>
      </c>
      <c r="D55" s="142"/>
      <c r="E55" s="142"/>
      <c r="F55" s="142"/>
      <c r="G55" s="142"/>
      <c r="H55" s="144"/>
      <c r="I55" s="144" t="s">
        <v>366</v>
      </c>
    </row>
    <row r="56" spans="1:9" x14ac:dyDescent="0.2">
      <c r="A56" s="161"/>
      <c r="B56" s="161"/>
      <c r="C56" s="139"/>
      <c r="D56" s="142"/>
      <c r="E56" s="142"/>
      <c r="F56" s="142"/>
      <c r="G56" s="142"/>
      <c r="H56" s="144"/>
      <c r="I56" s="144"/>
    </row>
    <row r="57" spans="1:9" x14ac:dyDescent="0.2">
      <c r="A57" s="174"/>
      <c r="B57" s="174" t="s">
        <v>307</v>
      </c>
      <c r="C57" s="146">
        <f>SUM(C55:C56)</f>
        <v>85743.43</v>
      </c>
      <c r="D57" s="146">
        <f>SUM(D55:D56)</f>
        <v>0</v>
      </c>
      <c r="E57" s="146">
        <f>SUM(E55:E56)</f>
        <v>0</v>
      </c>
      <c r="F57" s="146">
        <f>SUM(F55:F56)</f>
        <v>0</v>
      </c>
      <c r="G57" s="146">
        <f>SUM(G55:G56)</f>
        <v>0</v>
      </c>
      <c r="H57" s="146"/>
      <c r="I57" s="146"/>
    </row>
    <row r="59" spans="1:9" x14ac:dyDescent="0.2">
      <c r="I59" s="367" t="s">
        <v>686</v>
      </c>
    </row>
    <row r="60" spans="1:9" x14ac:dyDescent="0.2">
      <c r="A60" s="10" t="s">
        <v>308</v>
      </c>
      <c r="B60" s="11"/>
      <c r="C60" s="283"/>
      <c r="E60" s="38"/>
      <c r="F60" s="38"/>
      <c r="I60" s="54" t="s">
        <v>53</v>
      </c>
    </row>
    <row r="61" spans="1:9" x14ac:dyDescent="0.2">
      <c r="A61" s="39"/>
      <c r="B61" s="39"/>
      <c r="C61" s="38"/>
      <c r="D61" s="38"/>
      <c r="E61" s="38"/>
      <c r="F61" s="38"/>
    </row>
    <row r="62" spans="1:9" x14ac:dyDescent="0.2">
      <c r="A62" s="15" t="s">
        <v>46</v>
      </c>
      <c r="B62" s="16" t="s">
        <v>47</v>
      </c>
      <c r="C62" s="40" t="s">
        <v>54</v>
      </c>
      <c r="D62" s="40" t="s">
        <v>55</v>
      </c>
      <c r="E62" s="40" t="s">
        <v>56</v>
      </c>
      <c r="F62" s="40" t="s">
        <v>57</v>
      </c>
      <c r="G62" s="41" t="s">
        <v>58</v>
      </c>
      <c r="H62" s="16" t="s">
        <v>59</v>
      </c>
      <c r="I62" s="16" t="s">
        <v>60</v>
      </c>
    </row>
    <row r="63" spans="1:9" x14ac:dyDescent="0.2">
      <c r="A63" s="161"/>
      <c r="B63" s="161"/>
      <c r="C63" s="139"/>
      <c r="D63" s="142"/>
      <c r="E63" s="142"/>
      <c r="F63" s="142"/>
      <c r="G63" s="142"/>
      <c r="H63" s="144"/>
      <c r="I63" s="144"/>
    </row>
    <row r="64" spans="1:9" x14ac:dyDescent="0.2">
      <c r="A64" s="161"/>
      <c r="B64" s="161"/>
      <c r="C64" s="139"/>
      <c r="D64" s="142"/>
      <c r="E64" s="142"/>
      <c r="F64" s="142"/>
      <c r="G64" s="142"/>
      <c r="H64" s="144"/>
      <c r="I64" s="144"/>
    </row>
    <row r="65" spans="1:11" x14ac:dyDescent="0.2">
      <c r="A65" s="161"/>
      <c r="B65" s="161"/>
      <c r="C65" s="139"/>
      <c r="D65" s="142"/>
      <c r="E65" s="142"/>
      <c r="F65" s="142"/>
      <c r="G65" s="142"/>
      <c r="H65" s="144"/>
      <c r="I65" s="144"/>
      <c r="K65" s="9"/>
    </row>
    <row r="66" spans="1:11" x14ac:dyDescent="0.2">
      <c r="A66" s="161"/>
      <c r="B66" s="161"/>
      <c r="C66" s="139"/>
      <c r="D66" s="142"/>
      <c r="E66" s="142"/>
      <c r="F66" s="142"/>
      <c r="G66" s="142"/>
      <c r="H66" s="144"/>
      <c r="I66" s="144"/>
      <c r="K66" s="9"/>
    </row>
    <row r="67" spans="1:11" x14ac:dyDescent="0.2">
      <c r="A67" s="174"/>
      <c r="B67" s="174" t="s">
        <v>309</v>
      </c>
      <c r="C67" s="146">
        <f>SUM(C63:C66)</f>
        <v>0</v>
      </c>
      <c r="D67" s="146">
        <f>SUM(D63:D66)</f>
        <v>0</v>
      </c>
      <c r="E67" s="146">
        <f>SUM(E63:E66)</f>
        <v>0</v>
      </c>
      <c r="F67" s="146">
        <f>SUM(F63:F66)</f>
        <v>0</v>
      </c>
      <c r="G67" s="146">
        <f>SUM(G63:G66)</f>
        <v>0</v>
      </c>
      <c r="H67" s="146"/>
      <c r="I67" s="146"/>
      <c r="K67" s="9"/>
    </row>
    <row r="69" spans="1:11" x14ac:dyDescent="0.2">
      <c r="I69" s="367" t="s">
        <v>686</v>
      </c>
    </row>
    <row r="70" spans="1:11" x14ac:dyDescent="0.2">
      <c r="A70" s="10" t="s">
        <v>310</v>
      </c>
      <c r="B70" s="11"/>
      <c r="E70" s="38"/>
      <c r="F70" s="38"/>
      <c r="I70" s="54" t="s">
        <v>53</v>
      </c>
    </row>
    <row r="71" spans="1:11" x14ac:dyDescent="0.2">
      <c r="A71" s="39"/>
      <c r="B71" s="39"/>
      <c r="C71" s="38"/>
      <c r="D71" s="38"/>
      <c r="E71" s="38"/>
      <c r="F71" s="38"/>
    </row>
    <row r="72" spans="1:11" x14ac:dyDescent="0.2">
      <c r="A72" s="15" t="s">
        <v>46</v>
      </c>
      <c r="B72" s="16" t="s">
        <v>47</v>
      </c>
      <c r="C72" s="40" t="s">
        <v>54</v>
      </c>
      <c r="D72" s="40" t="s">
        <v>55</v>
      </c>
      <c r="E72" s="40" t="s">
        <v>56</v>
      </c>
      <c r="F72" s="40" t="s">
        <v>57</v>
      </c>
      <c r="G72" s="41" t="s">
        <v>58</v>
      </c>
      <c r="H72" s="16" t="s">
        <v>59</v>
      </c>
      <c r="I72" s="16" t="s">
        <v>60</v>
      </c>
    </row>
    <row r="73" spans="1:11" x14ac:dyDescent="0.2">
      <c r="A73" s="161"/>
      <c r="B73" s="161"/>
      <c r="C73" s="139"/>
      <c r="D73" s="142"/>
      <c r="E73" s="142"/>
      <c r="F73" s="142"/>
      <c r="G73" s="142"/>
      <c r="H73" s="144"/>
      <c r="I73" s="144"/>
    </row>
    <row r="74" spans="1:11" x14ac:dyDescent="0.2">
      <c r="A74" s="161"/>
      <c r="B74" s="161"/>
      <c r="C74" s="139"/>
      <c r="D74" s="142"/>
      <c r="E74" s="142"/>
      <c r="F74" s="142"/>
      <c r="G74" s="142"/>
      <c r="H74" s="144"/>
      <c r="I74" s="144"/>
    </row>
    <row r="75" spans="1:11" x14ac:dyDescent="0.2">
      <c r="A75" s="161"/>
      <c r="B75" s="161"/>
      <c r="C75" s="139"/>
      <c r="D75" s="142"/>
      <c r="E75" s="142"/>
      <c r="F75" s="142"/>
      <c r="G75" s="142"/>
      <c r="H75" s="144"/>
      <c r="I75" s="144"/>
    </row>
    <row r="76" spans="1:11" x14ac:dyDescent="0.2">
      <c r="A76" s="161"/>
      <c r="B76" s="161"/>
      <c r="C76" s="139"/>
      <c r="D76" s="142"/>
      <c r="E76" s="142"/>
      <c r="F76" s="142"/>
      <c r="G76" s="142"/>
      <c r="H76" s="144"/>
      <c r="I76" s="144"/>
    </row>
    <row r="77" spans="1:11" x14ac:dyDescent="0.2">
      <c r="A77" s="174"/>
      <c r="B77" s="174" t="s">
        <v>311</v>
      </c>
      <c r="C77" s="146">
        <f>SUM(C73:C76)</f>
        <v>0</v>
      </c>
      <c r="D77" s="146">
        <f>SUM(D73:D76)</f>
        <v>0</v>
      </c>
      <c r="E77" s="146">
        <f>SUM(E73:E76)</f>
        <v>0</v>
      </c>
      <c r="F77" s="146">
        <f>SUM(F73:F76)</f>
        <v>0</v>
      </c>
      <c r="G77" s="146">
        <f>SUM(G73:G76)</f>
        <v>0</v>
      </c>
      <c r="H77" s="146"/>
      <c r="I77" s="146"/>
    </row>
    <row r="79" spans="1:11" x14ac:dyDescent="0.2">
      <c r="I79" s="367" t="s">
        <v>686</v>
      </c>
    </row>
    <row r="80" spans="1:11" x14ac:dyDescent="0.2">
      <c r="A80" s="10" t="s">
        <v>312</v>
      </c>
      <c r="B80" s="11"/>
      <c r="E80" s="38"/>
      <c r="F80" s="38"/>
      <c r="I80" s="54" t="s">
        <v>53</v>
      </c>
    </row>
    <row r="81" spans="1:11" x14ac:dyDescent="0.2">
      <c r="A81" s="39"/>
      <c r="B81" s="39"/>
      <c r="C81" s="38"/>
      <c r="D81" s="38"/>
      <c r="E81" s="38"/>
      <c r="F81" s="38"/>
    </row>
    <row r="82" spans="1:11" x14ac:dyDescent="0.2">
      <c r="A82" s="15" t="s">
        <v>46</v>
      </c>
      <c r="B82" s="16" t="s">
        <v>47</v>
      </c>
      <c r="C82" s="40" t="s">
        <v>54</v>
      </c>
      <c r="D82" s="40" t="s">
        <v>55</v>
      </c>
      <c r="E82" s="40" t="s">
        <v>56</v>
      </c>
      <c r="F82" s="40" t="s">
        <v>57</v>
      </c>
      <c r="G82" s="41" t="s">
        <v>58</v>
      </c>
      <c r="H82" s="16" t="s">
        <v>59</v>
      </c>
      <c r="I82" s="16" t="s">
        <v>60</v>
      </c>
    </row>
    <row r="83" spans="1:11" x14ac:dyDescent="0.2">
      <c r="A83" s="161"/>
      <c r="B83" s="161"/>
      <c r="C83" s="139"/>
      <c r="D83" s="142"/>
      <c r="E83" s="142"/>
      <c r="F83" s="142"/>
      <c r="G83" s="142"/>
      <c r="H83" s="144"/>
      <c r="I83" s="144"/>
      <c r="K83" s="9"/>
    </row>
    <row r="84" spans="1:11" x14ac:dyDescent="0.2">
      <c r="A84" s="161"/>
      <c r="B84" s="161"/>
      <c r="C84" s="139"/>
      <c r="D84" s="142"/>
      <c r="E84" s="142"/>
      <c r="F84" s="142"/>
      <c r="G84" s="142"/>
      <c r="H84" s="144"/>
      <c r="I84" s="144"/>
      <c r="K84" s="9"/>
    </row>
    <row r="85" spans="1:11" x14ac:dyDescent="0.2">
      <c r="A85" s="161"/>
      <c r="B85" s="161"/>
      <c r="C85" s="139"/>
      <c r="D85" s="142"/>
      <c r="E85" s="142"/>
      <c r="F85" s="142"/>
      <c r="G85" s="142"/>
      <c r="H85" s="144"/>
      <c r="I85" s="144"/>
    </row>
    <row r="86" spans="1:11" x14ac:dyDescent="0.2">
      <c r="A86" s="161"/>
      <c r="B86" s="161"/>
      <c r="C86" s="139"/>
      <c r="D86" s="142"/>
      <c r="E86" s="142"/>
      <c r="F86" s="142"/>
      <c r="G86" s="142"/>
      <c r="H86" s="144"/>
      <c r="I86" s="144"/>
    </row>
    <row r="87" spans="1:11" x14ac:dyDescent="0.2">
      <c r="A87" s="174"/>
      <c r="B87" s="174" t="s">
        <v>313</v>
      </c>
      <c r="C87" s="146">
        <f>SUM(C83:C86)</f>
        <v>0</v>
      </c>
      <c r="D87" s="146">
        <f>SUM(D83:D86)</f>
        <v>0</v>
      </c>
      <c r="E87" s="146">
        <f>SUM(E83:E86)</f>
        <v>0</v>
      </c>
      <c r="F87" s="146">
        <f>SUM(F83:F86)</f>
        <v>0</v>
      </c>
      <c r="G87" s="146">
        <f>SUM(G83:G86)</f>
        <v>0</v>
      </c>
      <c r="H87" s="146"/>
      <c r="I87" s="146"/>
    </row>
    <row r="89" spans="1:11" x14ac:dyDescent="0.2">
      <c r="I89" s="367" t="s">
        <v>686</v>
      </c>
    </row>
    <row r="90" spans="1:11" x14ac:dyDescent="0.2">
      <c r="A90" s="10" t="s">
        <v>314</v>
      </c>
      <c r="B90" s="11"/>
      <c r="E90" s="38"/>
      <c r="F90" s="38"/>
      <c r="I90" s="54" t="s">
        <v>53</v>
      </c>
    </row>
    <row r="91" spans="1:11" x14ac:dyDescent="0.2">
      <c r="A91" s="39"/>
      <c r="B91" s="39"/>
      <c r="C91" s="38"/>
      <c r="D91" s="38"/>
      <c r="E91" s="38"/>
      <c r="F91" s="38"/>
    </row>
    <row r="92" spans="1:11" x14ac:dyDescent="0.2">
      <c r="A92" s="15" t="s">
        <v>46</v>
      </c>
      <c r="B92" s="16" t="s">
        <v>47</v>
      </c>
      <c r="C92" s="40" t="s">
        <v>54</v>
      </c>
      <c r="D92" s="40" t="s">
        <v>55</v>
      </c>
      <c r="E92" s="40" t="s">
        <v>56</v>
      </c>
      <c r="F92" s="40" t="s">
        <v>57</v>
      </c>
      <c r="G92" s="41" t="s">
        <v>58</v>
      </c>
      <c r="H92" s="16" t="s">
        <v>59</v>
      </c>
      <c r="I92" s="16" t="s">
        <v>60</v>
      </c>
    </row>
    <row r="93" spans="1:11" x14ac:dyDescent="0.2">
      <c r="A93" s="161"/>
      <c r="B93" s="161"/>
      <c r="C93" s="139"/>
      <c r="D93" s="142"/>
      <c r="E93" s="142"/>
      <c r="F93" s="142"/>
      <c r="G93" s="142"/>
      <c r="H93" s="144"/>
      <c r="I93" s="144"/>
    </row>
    <row r="94" spans="1:11" x14ac:dyDescent="0.2">
      <c r="A94" s="161"/>
      <c r="B94" s="161"/>
      <c r="C94" s="139"/>
      <c r="D94" s="142"/>
      <c r="E94" s="142"/>
      <c r="F94" s="142"/>
      <c r="G94" s="142"/>
      <c r="H94" s="144"/>
      <c r="I94" s="144"/>
    </row>
    <row r="95" spans="1:11" x14ac:dyDescent="0.2">
      <c r="A95" s="161"/>
      <c r="B95" s="161"/>
      <c r="C95" s="139"/>
      <c r="D95" s="142"/>
      <c r="E95" s="142"/>
      <c r="F95" s="142"/>
      <c r="G95" s="142"/>
      <c r="H95" s="144"/>
      <c r="I95" s="144"/>
    </row>
    <row r="96" spans="1:11" x14ac:dyDescent="0.2">
      <c r="A96" s="161"/>
      <c r="B96" s="161"/>
      <c r="C96" s="139"/>
      <c r="D96" s="142"/>
      <c r="E96" s="142"/>
      <c r="F96" s="142"/>
      <c r="G96" s="142"/>
      <c r="H96" s="144"/>
      <c r="I96" s="144"/>
    </row>
    <row r="97" spans="1:9" x14ac:dyDescent="0.2">
      <c r="A97" s="174"/>
      <c r="B97" s="174" t="s">
        <v>315</v>
      </c>
      <c r="C97" s="146">
        <f>SUM(C93:C96)</f>
        <v>0</v>
      </c>
      <c r="D97" s="146">
        <f>SUM(D93:D96)</f>
        <v>0</v>
      </c>
      <c r="E97" s="146">
        <f>SUM(E93:E96)</f>
        <v>0</v>
      </c>
      <c r="F97" s="146">
        <f>SUM(F93:F96)</f>
        <v>0</v>
      </c>
      <c r="G97" s="146">
        <f>SUM(G93:G96)</f>
        <v>0</v>
      </c>
      <c r="H97" s="146"/>
      <c r="I97" s="146"/>
    </row>
    <row r="178" spans="1:8" x14ac:dyDescent="0.2">
      <c r="A178" s="42"/>
      <c r="B178" s="42"/>
      <c r="C178" s="43"/>
      <c r="D178" s="43"/>
      <c r="E178" s="43"/>
      <c r="F178" s="43"/>
      <c r="G178" s="43"/>
      <c r="H178" s="42"/>
    </row>
    <row r="179" spans="1:8" x14ac:dyDescent="0.2">
      <c r="A179" s="257"/>
      <c r="B179" s="258"/>
    </row>
    <row r="180" spans="1:8" x14ac:dyDescent="0.2">
      <c r="A180" s="257"/>
      <c r="B180" s="258"/>
    </row>
    <row r="181" spans="1:8" x14ac:dyDescent="0.2">
      <c r="A181" s="257"/>
      <c r="B181" s="258"/>
    </row>
    <row r="182" spans="1:8" x14ac:dyDescent="0.2">
      <c r="A182" s="257"/>
      <c r="B182" s="258"/>
    </row>
    <row r="183" spans="1:8" x14ac:dyDescent="0.2">
      <c r="A183" s="257"/>
      <c r="B183" s="258"/>
    </row>
  </sheetData>
  <dataValidations count="9">
    <dataValidation allowBlank="1" showInputMessage="1" showErrorMessage="1" prompt="Indicar si el deudor ya sobrepasó el plazo estipulado para pago, 90, 180 o 365 días." sqref="I7 I24 I54 I62 I72 I82 I92 I34 I44"/>
    <dataValidation allowBlank="1" showInputMessage="1" showErrorMessage="1" prompt="Informar sobre caraterísticas cualitativas de la cuenta, ejemplo: acciones implementadas para su recuperación, causas de la demora en su recuperación." sqref="H7 H24 H54 H62 H72 H82 H92 H34 H44"/>
    <dataValidation allowBlank="1" showInputMessage="1" showErrorMessage="1" prompt="Importe de la cuentas por cobrar con vencimiento mayor a 365 días." sqref="G7 G24 G54 G62 G72 G82 G92 G34 G44"/>
    <dataValidation allowBlank="1" showInputMessage="1" showErrorMessage="1" prompt="Importe de la cuentas por cobrar con fecha de vencimiento de 181 a 365 días." sqref="F7 F24 F54 F62 F72 F82 F92 F34 F44"/>
    <dataValidation allowBlank="1" showInputMessage="1" showErrorMessage="1" prompt="Importe de la cuentas por cobrar con fecha de vencimiento de 91 a 180 días." sqref="E7 E24 E54 E62 E72 E82 E92 E34 E44"/>
    <dataValidation allowBlank="1" showInputMessage="1" showErrorMessage="1" prompt="Importe de la cuentas por cobrar con fecha de vencimiento de 1 a 90 días." sqref="D7 D24 D54 D62 D72 D82 D92 D34 D44"/>
    <dataValidation allowBlank="1" showInputMessage="1" showErrorMessage="1" prompt="Corresponde al nombre o descripción de la cuenta de acuerdo al Plan de Cuentas emitido por el CONAC." sqref="B7 B24 B54 B62 B72 B82 B92 B34 B44"/>
    <dataValidation allowBlank="1" showInputMessage="1" showErrorMessage="1" prompt="Saldo final del periodo de la información financiera trimestral presentada, el cual debe coincidir con la suma de las columnas de 90, 180, 365 y más de 365 días." sqref="C7 C24 C34 C44 C54 C62 C72 C82 C92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4 A34 A44 A54 A62 A72 A82 A92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D18" sqref="D1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238</v>
      </c>
      <c r="B2" s="3"/>
    </row>
    <row r="4" spans="1:4" x14ac:dyDescent="0.2">
      <c r="D4" s="367" t="s">
        <v>686</v>
      </c>
    </row>
    <row r="5" spans="1:4" s="35" customFormat="1" ht="11.25" customHeight="1" x14ac:dyDescent="0.2">
      <c r="A5" s="33" t="s">
        <v>61</v>
      </c>
      <c r="B5" s="259"/>
      <c r="C5" s="44"/>
      <c r="D5" s="264" t="s">
        <v>62</v>
      </c>
    </row>
    <row r="6" spans="1:4" x14ac:dyDescent="0.2">
      <c r="A6" s="45"/>
      <c r="B6" s="45"/>
      <c r="C6" s="46"/>
      <c r="D6" s="47"/>
    </row>
    <row r="7" spans="1:4" ht="15" customHeight="1" x14ac:dyDescent="0.2">
      <c r="A7" s="15" t="s">
        <v>46</v>
      </c>
      <c r="B7" s="16" t="s">
        <v>47</v>
      </c>
      <c r="C7" s="282" t="s">
        <v>48</v>
      </c>
      <c r="D7" s="48" t="s">
        <v>63</v>
      </c>
    </row>
    <row r="8" spans="1:4" x14ac:dyDescent="0.2">
      <c r="A8" s="161"/>
      <c r="B8" s="144"/>
      <c r="C8" s="142"/>
      <c r="D8" s="144"/>
    </row>
    <row r="9" spans="1:4" s="281" customFormat="1" x14ac:dyDescent="0.2">
      <c r="A9" s="161"/>
      <c r="B9" s="144"/>
      <c r="C9" s="142"/>
      <c r="D9" s="144"/>
    </row>
    <row r="10" spans="1:4" s="281" customFormat="1" x14ac:dyDescent="0.2">
      <c r="A10" s="161"/>
      <c r="B10" s="144"/>
      <c r="C10" s="142"/>
      <c r="D10" s="144"/>
    </row>
    <row r="11" spans="1:4" s="281" customFormat="1" x14ac:dyDescent="0.2">
      <c r="A11" s="161"/>
      <c r="B11" s="144"/>
      <c r="C11" s="142"/>
      <c r="D11" s="144"/>
    </row>
    <row r="12" spans="1:4" x14ac:dyDescent="0.2">
      <c r="A12" s="161"/>
      <c r="B12" s="144"/>
      <c r="C12" s="142"/>
      <c r="D12" s="144"/>
    </row>
    <row r="13" spans="1:4" x14ac:dyDescent="0.2">
      <c r="A13" s="161"/>
      <c r="B13" s="144"/>
      <c r="C13" s="142"/>
      <c r="D13" s="144"/>
    </row>
    <row r="14" spans="1:4" x14ac:dyDescent="0.2">
      <c r="A14" s="161"/>
      <c r="B14" s="144"/>
      <c r="C14" s="142"/>
      <c r="D14" s="144"/>
    </row>
    <row r="15" spans="1:4" x14ac:dyDescent="0.2">
      <c r="A15" s="161"/>
      <c r="B15" s="144"/>
      <c r="C15" s="142"/>
      <c r="D15" s="144"/>
    </row>
    <row r="16" spans="1:4" x14ac:dyDescent="0.2">
      <c r="A16" s="175"/>
      <c r="B16" s="175" t="s">
        <v>260</v>
      </c>
      <c r="C16" s="151">
        <f>SUM(C8:C15)</f>
        <v>0</v>
      </c>
      <c r="D16" s="176"/>
    </row>
    <row r="17" spans="1:4" x14ac:dyDescent="0.2">
      <c r="A17" s="160"/>
      <c r="B17" s="160"/>
      <c r="C17" s="168"/>
      <c r="D17" s="160"/>
    </row>
    <row r="18" spans="1:4" x14ac:dyDescent="0.2">
      <c r="A18" s="160"/>
      <c r="B18" s="160"/>
      <c r="C18" s="168"/>
      <c r="D18" s="367" t="s">
        <v>686</v>
      </c>
    </row>
    <row r="19" spans="1:4" s="35" customFormat="1" ht="11.25" customHeight="1" x14ac:dyDescent="0.2">
      <c r="A19" s="33" t="s">
        <v>64</v>
      </c>
      <c r="B19" s="160"/>
      <c r="C19" s="44"/>
      <c r="D19" s="264" t="s">
        <v>62</v>
      </c>
    </row>
    <row r="20" spans="1:4" x14ac:dyDescent="0.2">
      <c r="A20" s="45"/>
      <c r="B20" s="45"/>
      <c r="C20" s="46"/>
      <c r="D20" s="47"/>
    </row>
    <row r="21" spans="1:4" ht="15" customHeight="1" x14ac:dyDescent="0.2">
      <c r="A21" s="15" t="s">
        <v>46</v>
      </c>
      <c r="B21" s="16" t="s">
        <v>47</v>
      </c>
      <c r="C21" s="282" t="s">
        <v>48</v>
      </c>
      <c r="D21" s="48" t="s">
        <v>63</v>
      </c>
    </row>
    <row r="22" spans="1:4" x14ac:dyDescent="0.2">
      <c r="A22" s="166"/>
      <c r="B22" s="173"/>
      <c r="C22" s="142"/>
      <c r="D22" s="144"/>
    </row>
    <row r="23" spans="1:4" s="274" customFormat="1" x14ac:dyDescent="0.2">
      <c r="A23" s="166"/>
      <c r="B23" s="173"/>
      <c r="C23" s="142"/>
      <c r="D23" s="144"/>
    </row>
    <row r="24" spans="1:4" s="274" customFormat="1" x14ac:dyDescent="0.2">
      <c r="A24" s="166"/>
      <c r="B24" s="173"/>
      <c r="C24" s="142"/>
      <c r="D24" s="144"/>
    </row>
    <row r="25" spans="1:4" x14ac:dyDescent="0.2">
      <c r="A25" s="166"/>
      <c r="B25" s="173"/>
      <c r="C25" s="142"/>
      <c r="D25" s="144"/>
    </row>
    <row r="26" spans="1:4" x14ac:dyDescent="0.2">
      <c r="A26" s="158"/>
      <c r="B26" s="158" t="s">
        <v>261</v>
      </c>
      <c r="C26" s="150">
        <f>SUM(C22:C25)</f>
        <v>0</v>
      </c>
      <c r="D26" s="176"/>
    </row>
    <row r="28" spans="1:4" x14ac:dyDescent="0.2">
      <c r="B28" s="8" t="str">
        <f>+UPPER(B17)</f>
        <v/>
      </c>
    </row>
  </sheetData>
  <dataValidations count="5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Saldo final del periodo que corresponde a la cuenta pública presentada (trimestral: 1er, 2do, 3ro. o 4to.)." sqref="C7 C21"/>
    <dataValidation allowBlank="1" showInputMessage="1" showErrorMessage="1" prompt="Corresponde al número de la cuenta de acuerdo al Plan de Cuentas emitido por el CONAC." sqref="A7 A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G4" sqref="G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 x14ac:dyDescent="0.25">
      <c r="A1" s="50" t="s">
        <v>43</v>
      </c>
      <c r="B1" s="50"/>
      <c r="C1" s="284"/>
      <c r="D1" s="50"/>
      <c r="E1" s="50"/>
      <c r="F1" s="50"/>
      <c r="G1" s="51"/>
    </row>
    <row r="2" spans="1:7" s="35" customFormat="1" ht="11.25" customHeight="1" x14ac:dyDescent="0.25">
      <c r="A2" s="50" t="s">
        <v>238</v>
      </c>
      <c r="B2" s="50"/>
      <c r="C2" s="284"/>
      <c r="D2" s="50"/>
      <c r="E2" s="50"/>
      <c r="F2" s="50"/>
      <c r="G2" s="50"/>
    </row>
    <row r="4" spans="1:7" x14ac:dyDescent="0.2">
      <c r="G4" s="367" t="s">
        <v>686</v>
      </c>
    </row>
    <row r="5" spans="1:7" ht="11.25" customHeight="1" x14ac:dyDescent="0.2">
      <c r="A5" s="10" t="s">
        <v>65</v>
      </c>
      <c r="B5" s="10"/>
      <c r="G5" s="12" t="s">
        <v>66</v>
      </c>
    </row>
    <row r="6" spans="1:7" x14ac:dyDescent="0.2">
      <c r="A6" s="279"/>
      <c r="B6" s="279"/>
      <c r="C6" s="67"/>
      <c r="D6" s="279"/>
      <c r="E6" s="279"/>
      <c r="F6" s="279"/>
      <c r="G6" s="279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 x14ac:dyDescent="0.2">
      <c r="A8" s="177"/>
      <c r="B8" s="177"/>
      <c r="C8" s="139"/>
      <c r="D8" s="178"/>
      <c r="E8" s="179"/>
      <c r="F8" s="177"/>
      <c r="G8" s="177"/>
    </row>
    <row r="9" spans="1:7" s="281" customFormat="1" x14ac:dyDescent="0.2">
      <c r="A9" s="177"/>
      <c r="B9" s="177"/>
      <c r="C9" s="139"/>
      <c r="D9" s="179"/>
      <c r="E9" s="179"/>
      <c r="F9" s="177"/>
      <c r="G9" s="177"/>
    </row>
    <row r="10" spans="1:7" s="281" customFormat="1" x14ac:dyDescent="0.2">
      <c r="A10" s="177"/>
      <c r="B10" s="177"/>
      <c r="C10" s="139"/>
      <c r="D10" s="179"/>
      <c r="E10" s="179"/>
      <c r="F10" s="177"/>
      <c r="G10" s="177"/>
    </row>
    <row r="11" spans="1:7" s="281" customFormat="1" x14ac:dyDescent="0.2">
      <c r="A11" s="177"/>
      <c r="B11" s="177"/>
      <c r="C11" s="139"/>
      <c r="D11" s="179"/>
      <c r="E11" s="179"/>
      <c r="F11" s="177"/>
      <c r="G11" s="177"/>
    </row>
    <row r="12" spans="1:7" s="281" customFormat="1" x14ac:dyDescent="0.2">
      <c r="A12" s="177"/>
      <c r="B12" s="177"/>
      <c r="C12" s="139"/>
      <c r="D12" s="179"/>
      <c r="E12" s="179"/>
      <c r="F12" s="177"/>
      <c r="G12" s="177"/>
    </row>
    <row r="13" spans="1:7" s="281" customFormat="1" x14ac:dyDescent="0.2">
      <c r="A13" s="177"/>
      <c r="B13" s="177"/>
      <c r="C13" s="139"/>
      <c r="D13" s="179"/>
      <c r="E13" s="179"/>
      <c r="F13" s="177"/>
      <c r="G13" s="177"/>
    </row>
    <row r="14" spans="1:7" s="281" customFormat="1" x14ac:dyDescent="0.2">
      <c r="A14" s="177"/>
      <c r="B14" s="177"/>
      <c r="C14" s="139"/>
      <c r="D14" s="179"/>
      <c r="E14" s="179"/>
      <c r="F14" s="177"/>
      <c r="G14" s="177"/>
    </row>
    <row r="15" spans="1:7" x14ac:dyDescent="0.2">
      <c r="A15" s="177"/>
      <c r="B15" s="177"/>
      <c r="C15" s="139"/>
      <c r="D15" s="179"/>
      <c r="E15" s="179"/>
      <c r="F15" s="177"/>
      <c r="G15" s="177"/>
    </row>
    <row r="16" spans="1:7" x14ac:dyDescent="0.2">
      <c r="A16" s="174"/>
      <c r="B16" s="174" t="s">
        <v>270</v>
      </c>
      <c r="C16" s="146">
        <f>SUM(C8:C15)</f>
        <v>0</v>
      </c>
      <c r="D16" s="174"/>
      <c r="E16" s="174"/>
      <c r="F16" s="174"/>
      <c r="G16" s="174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E4" sqref="E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238</v>
      </c>
      <c r="B2" s="3"/>
      <c r="C2" s="4"/>
      <c r="D2" s="3"/>
      <c r="E2" s="3"/>
    </row>
    <row r="4" spans="1:5" x14ac:dyDescent="0.2">
      <c r="E4" s="367" t="s">
        <v>686</v>
      </c>
    </row>
    <row r="5" spans="1:5" ht="11.25" customHeight="1" x14ac:dyDescent="0.2">
      <c r="A5" s="10" t="s">
        <v>70</v>
      </c>
      <c r="B5" s="10"/>
      <c r="E5" s="12" t="s">
        <v>71</v>
      </c>
    </row>
    <row r="6" spans="1:5" x14ac:dyDescent="0.2">
      <c r="A6" s="279"/>
      <c r="B6" s="279"/>
      <c r="C6" s="67"/>
      <c r="D6" s="279"/>
      <c r="E6" s="279"/>
    </row>
    <row r="7" spans="1:5" ht="15" customHeight="1" x14ac:dyDescent="0.2">
      <c r="A7" s="15" t="s">
        <v>46</v>
      </c>
      <c r="B7" s="16" t="s">
        <v>47</v>
      </c>
      <c r="C7" s="282" t="s">
        <v>48</v>
      </c>
      <c r="D7" s="18" t="s">
        <v>49</v>
      </c>
      <c r="E7" s="16" t="s">
        <v>72</v>
      </c>
    </row>
    <row r="8" spans="1:5" s="243" customFormat="1" ht="11.25" customHeight="1" x14ac:dyDescent="0.2">
      <c r="A8" s="178"/>
      <c r="B8" s="178"/>
      <c r="C8" s="171"/>
      <c r="D8" s="178"/>
      <c r="E8" s="178"/>
    </row>
    <row r="9" spans="1:5" s="281" customFormat="1" ht="11.25" customHeight="1" x14ac:dyDescent="0.2">
      <c r="A9" s="178"/>
      <c r="B9" s="178"/>
      <c r="C9" s="171"/>
      <c r="D9" s="178"/>
      <c r="E9" s="178"/>
    </row>
    <row r="10" spans="1:5" s="281" customFormat="1" ht="11.25" customHeight="1" x14ac:dyDescent="0.2">
      <c r="A10" s="178"/>
      <c r="B10" s="178"/>
      <c r="C10" s="171"/>
      <c r="D10" s="178"/>
      <c r="E10" s="178"/>
    </row>
    <row r="11" spans="1:5" s="281" customFormat="1" ht="11.25" customHeight="1" x14ac:dyDescent="0.2">
      <c r="A11" s="178"/>
      <c r="B11" s="178"/>
      <c r="C11" s="171"/>
      <c r="D11" s="178"/>
      <c r="E11" s="178"/>
    </row>
    <row r="12" spans="1:5" s="281" customFormat="1" ht="11.25" customHeight="1" x14ac:dyDescent="0.2">
      <c r="A12" s="178"/>
      <c r="B12" s="178"/>
      <c r="C12" s="171"/>
      <c r="D12" s="178"/>
      <c r="E12" s="178"/>
    </row>
    <row r="13" spans="1:5" s="281" customFormat="1" ht="11.25" customHeight="1" x14ac:dyDescent="0.2">
      <c r="A13" s="178"/>
      <c r="B13" s="178"/>
      <c r="C13" s="171"/>
      <c r="D13" s="178"/>
      <c r="E13" s="178"/>
    </row>
    <row r="14" spans="1:5" s="274" customFormat="1" ht="11.25" customHeight="1" x14ac:dyDescent="0.2">
      <c r="A14" s="178"/>
      <c r="B14" s="178"/>
      <c r="C14" s="171"/>
      <c r="D14" s="178"/>
      <c r="E14" s="178"/>
    </row>
    <row r="15" spans="1:5" x14ac:dyDescent="0.2">
      <c r="A15" s="178"/>
      <c r="B15" s="178"/>
      <c r="C15" s="171"/>
      <c r="D15" s="178"/>
      <c r="E15" s="178"/>
    </row>
    <row r="16" spans="1:5" x14ac:dyDescent="0.2">
      <c r="A16" s="158"/>
      <c r="B16" s="158" t="s">
        <v>271</v>
      </c>
      <c r="C16" s="172">
        <f>SUM(C8:C15)</f>
        <v>0</v>
      </c>
      <c r="D16" s="158"/>
      <c r="E16" s="158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13" zoomScaleNormal="100" zoomScaleSheetLayoutView="100" workbookViewId="0">
      <selection activeCell="E20" sqref="E20"/>
    </sheetView>
  </sheetViews>
  <sheetFormatPr baseColWidth="10" defaultRowHeight="11.25" x14ac:dyDescent="0.2"/>
  <cols>
    <col min="1" max="1" width="20.7109375" style="281" customWidth="1"/>
    <col min="2" max="2" width="50.7109375" style="281" customWidth="1"/>
    <col min="3" max="5" width="17.7109375" style="9" customWidth="1"/>
    <col min="6" max="7" width="17.7109375" style="281" customWidth="1"/>
    <col min="8" max="8" width="8.7109375" style="281" customWidth="1"/>
    <col min="9" max="16384" width="11.42578125" style="281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238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73</v>
      </c>
      <c r="B5" s="10"/>
      <c r="C5" s="53"/>
      <c r="D5" s="53"/>
      <c r="E5" s="53"/>
      <c r="F5" s="54" t="s">
        <v>74</v>
      </c>
    </row>
    <row r="6" spans="1:6" x14ac:dyDescent="0.2">
      <c r="A6" s="55"/>
      <c r="B6" s="55"/>
      <c r="C6" s="53"/>
      <c r="D6" s="56"/>
      <c r="E6" s="56"/>
      <c r="F6" s="57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ht="22.5" x14ac:dyDescent="0.2">
      <c r="A8" s="161" t="s">
        <v>367</v>
      </c>
      <c r="B8" s="161" t="s">
        <v>368</v>
      </c>
      <c r="C8" s="139">
        <v>1938000</v>
      </c>
      <c r="D8" s="139">
        <v>1938000</v>
      </c>
      <c r="E8" s="139">
        <v>0</v>
      </c>
      <c r="F8" s="139" t="s">
        <v>369</v>
      </c>
    </row>
    <row r="9" spans="1:6" ht="22.5" x14ac:dyDescent="0.2">
      <c r="A9" s="161" t="s">
        <v>370</v>
      </c>
      <c r="B9" s="161" t="s">
        <v>371</v>
      </c>
      <c r="C9" s="139">
        <v>12206801.09</v>
      </c>
      <c r="D9" s="139">
        <v>12206801.09</v>
      </c>
      <c r="E9" s="139">
        <v>0</v>
      </c>
      <c r="F9" s="139" t="s">
        <v>369</v>
      </c>
    </row>
    <row r="10" spans="1:6" ht="22.5" x14ac:dyDescent="0.2">
      <c r="A10" s="161" t="s">
        <v>372</v>
      </c>
      <c r="B10" s="161" t="s">
        <v>373</v>
      </c>
      <c r="C10" s="139">
        <v>315113.40000000002</v>
      </c>
      <c r="D10" s="139">
        <v>315113.40000000002</v>
      </c>
      <c r="E10" s="139">
        <v>0</v>
      </c>
      <c r="F10" s="139" t="s">
        <v>369</v>
      </c>
    </row>
    <row r="11" spans="1:6" x14ac:dyDescent="0.2">
      <c r="A11" s="161"/>
      <c r="B11" s="161"/>
      <c r="C11" s="139"/>
      <c r="D11" s="139"/>
      <c r="E11" s="139"/>
      <c r="F11" s="139"/>
    </row>
    <row r="12" spans="1:6" x14ac:dyDescent="0.2">
      <c r="A12" s="161"/>
      <c r="B12" s="161"/>
      <c r="C12" s="139"/>
      <c r="D12" s="139"/>
      <c r="E12" s="139"/>
      <c r="F12" s="139"/>
    </row>
    <row r="13" spans="1:6" x14ac:dyDescent="0.2">
      <c r="A13" s="174"/>
      <c r="B13" s="174" t="s">
        <v>374</v>
      </c>
      <c r="C13" s="146">
        <f>SUM(C8:C12)</f>
        <v>14459914.49</v>
      </c>
      <c r="D13" s="146">
        <f>SUM(D8:D12)</f>
        <v>14459914.49</v>
      </c>
      <c r="E13" s="146">
        <f>SUM(E8:E12)</f>
        <v>0</v>
      </c>
      <c r="F13" s="146"/>
    </row>
    <row r="14" spans="1:6" x14ac:dyDescent="0.2">
      <c r="A14" s="160"/>
      <c r="B14" s="160"/>
      <c r="C14" s="168"/>
      <c r="D14" s="168"/>
      <c r="E14" s="168"/>
      <c r="F14" s="160"/>
    </row>
    <row r="15" spans="1:6" x14ac:dyDescent="0.2">
      <c r="A15" s="160"/>
      <c r="B15" s="160"/>
      <c r="C15" s="168"/>
      <c r="D15" s="168"/>
      <c r="E15" s="168"/>
      <c r="F15" s="160"/>
    </row>
    <row r="16" spans="1:6" ht="11.25" customHeight="1" x14ac:dyDescent="0.2">
      <c r="A16" s="10" t="s">
        <v>79</v>
      </c>
      <c r="B16" s="160"/>
      <c r="C16" s="53"/>
      <c r="D16" s="53"/>
      <c r="E16" s="53"/>
      <c r="F16" s="54" t="s">
        <v>74</v>
      </c>
    </row>
    <row r="17" spans="1:6" ht="12.75" customHeight="1" x14ac:dyDescent="0.2">
      <c r="A17" s="45"/>
      <c r="B17" s="45"/>
      <c r="C17" s="22"/>
    </row>
    <row r="18" spans="1:6" ht="15" customHeight="1" x14ac:dyDescent="0.2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x14ac:dyDescent="0.2">
      <c r="A19" s="338" t="s">
        <v>375</v>
      </c>
      <c r="B19" s="339" t="s">
        <v>376</v>
      </c>
      <c r="C19" s="142"/>
      <c r="D19" s="142"/>
      <c r="E19" s="142"/>
      <c r="F19" s="144"/>
    </row>
    <row r="20" spans="1:6" ht="22.5" x14ac:dyDescent="0.2">
      <c r="A20" s="161" t="s">
        <v>377</v>
      </c>
      <c r="B20" s="144" t="s">
        <v>378</v>
      </c>
      <c r="C20" s="142">
        <v>544256.72</v>
      </c>
      <c r="D20" s="142">
        <v>593207.77</v>
      </c>
      <c r="E20" s="142">
        <f>+D20-C20</f>
        <v>48951.050000000047</v>
      </c>
      <c r="F20" s="144" t="s">
        <v>379</v>
      </c>
    </row>
    <row r="21" spans="1:6" ht="22.5" x14ac:dyDescent="0.2">
      <c r="A21" s="161" t="s">
        <v>380</v>
      </c>
      <c r="B21" s="144" t="s">
        <v>381</v>
      </c>
      <c r="C21" s="142">
        <v>679177.78</v>
      </c>
      <c r="D21" s="142">
        <v>703790.63</v>
      </c>
      <c r="E21" s="142">
        <f t="shared" ref="E21:E24" si="0">+D21-C21</f>
        <v>24612.849999999977</v>
      </c>
      <c r="F21" s="144" t="s">
        <v>379</v>
      </c>
    </row>
    <row r="22" spans="1:6" ht="22.5" x14ac:dyDescent="0.2">
      <c r="A22" s="161" t="s">
        <v>382</v>
      </c>
      <c r="B22" s="144" t="s">
        <v>383</v>
      </c>
      <c r="C22" s="142">
        <v>917954.73</v>
      </c>
      <c r="D22" s="142">
        <v>917954.73</v>
      </c>
      <c r="E22" s="142">
        <f t="shared" si="0"/>
        <v>0</v>
      </c>
      <c r="F22" s="144" t="s">
        <v>379</v>
      </c>
    </row>
    <row r="23" spans="1:6" ht="22.5" x14ac:dyDescent="0.2">
      <c r="A23" s="161" t="s">
        <v>384</v>
      </c>
      <c r="B23" s="144" t="s">
        <v>385</v>
      </c>
      <c r="C23" s="142">
        <v>0</v>
      </c>
      <c r="D23" s="142">
        <v>0</v>
      </c>
      <c r="E23" s="142">
        <f t="shared" si="0"/>
        <v>0</v>
      </c>
      <c r="F23" s="144" t="s">
        <v>379</v>
      </c>
    </row>
    <row r="24" spans="1:6" ht="22.5" x14ac:dyDescent="0.2">
      <c r="A24" s="161" t="s">
        <v>386</v>
      </c>
      <c r="B24" s="144" t="s">
        <v>387</v>
      </c>
      <c r="C24" s="142">
        <v>347175.06</v>
      </c>
      <c r="D24" s="142">
        <v>347175.06</v>
      </c>
      <c r="E24" s="142">
        <f t="shared" si="0"/>
        <v>0</v>
      </c>
      <c r="F24" s="144" t="s">
        <v>379</v>
      </c>
    </row>
    <row r="25" spans="1:6" x14ac:dyDescent="0.2">
      <c r="A25" s="161"/>
      <c r="B25" s="339" t="s">
        <v>388</v>
      </c>
      <c r="C25" s="340">
        <f>SUM(C20:C24)</f>
        <v>2488564.29</v>
      </c>
      <c r="D25" s="340">
        <f>SUM(D20:D24)</f>
        <v>2562128.19</v>
      </c>
      <c r="E25" s="340">
        <f>SUM(E20:E24)</f>
        <v>73563.900000000023</v>
      </c>
      <c r="F25" s="144"/>
    </row>
    <row r="26" spans="1:6" x14ac:dyDescent="0.2">
      <c r="A26" s="338" t="s">
        <v>389</v>
      </c>
      <c r="B26" s="339" t="s">
        <v>390</v>
      </c>
      <c r="C26" s="142"/>
      <c r="D26" s="142"/>
      <c r="E26" s="142"/>
      <c r="F26" s="144"/>
    </row>
    <row r="27" spans="1:6" ht="22.5" x14ac:dyDescent="0.2">
      <c r="A27" s="161" t="s">
        <v>391</v>
      </c>
      <c r="B27" s="144" t="s">
        <v>392</v>
      </c>
      <c r="C27" s="142">
        <v>325409.40999999997</v>
      </c>
      <c r="D27" s="142">
        <v>325409.40999999997</v>
      </c>
      <c r="E27" s="142">
        <f t="shared" ref="E27:E28" si="1">+D27-C27</f>
        <v>0</v>
      </c>
      <c r="F27" s="144" t="s">
        <v>379</v>
      </c>
    </row>
    <row r="28" spans="1:6" ht="22.5" x14ac:dyDescent="0.2">
      <c r="A28" s="161" t="s">
        <v>393</v>
      </c>
      <c r="B28" s="144" t="s">
        <v>394</v>
      </c>
      <c r="C28" s="142">
        <v>1674.73</v>
      </c>
      <c r="D28" s="142">
        <v>1674.73</v>
      </c>
      <c r="E28" s="142">
        <f t="shared" si="1"/>
        <v>0</v>
      </c>
      <c r="F28" s="144" t="s">
        <v>379</v>
      </c>
    </row>
    <row r="29" spans="1:6" x14ac:dyDescent="0.2">
      <c r="A29" s="161"/>
      <c r="B29" s="339" t="s">
        <v>395</v>
      </c>
      <c r="C29" s="340">
        <f t="shared" ref="C29:E29" si="2">SUM(C27:C28)</f>
        <v>327084.13999999996</v>
      </c>
      <c r="D29" s="340">
        <f t="shared" si="2"/>
        <v>327084.13999999996</v>
      </c>
      <c r="E29" s="340">
        <f t="shared" si="2"/>
        <v>0</v>
      </c>
      <c r="F29" s="144"/>
    </row>
    <row r="30" spans="1:6" x14ac:dyDescent="0.2">
      <c r="A30" s="338" t="s">
        <v>396</v>
      </c>
      <c r="B30" s="339" t="s">
        <v>397</v>
      </c>
      <c r="C30" s="142"/>
      <c r="D30" s="142"/>
      <c r="E30" s="142"/>
      <c r="F30" s="144"/>
    </row>
    <row r="31" spans="1:6" ht="22.5" x14ac:dyDescent="0.2">
      <c r="A31" s="161" t="s">
        <v>398</v>
      </c>
      <c r="B31" s="144" t="s">
        <v>399</v>
      </c>
      <c r="C31" s="142">
        <v>829450.35</v>
      </c>
      <c r="D31" s="142">
        <v>829450.35</v>
      </c>
      <c r="E31" s="142">
        <f t="shared" ref="E31:E32" si="3">+D31-C31</f>
        <v>0</v>
      </c>
      <c r="F31" s="144" t="s">
        <v>379</v>
      </c>
    </row>
    <row r="32" spans="1:6" ht="22.5" x14ac:dyDescent="0.2">
      <c r="A32" s="161" t="s">
        <v>400</v>
      </c>
      <c r="B32" s="339" t="s">
        <v>401</v>
      </c>
      <c r="C32" s="142">
        <v>557787.79</v>
      </c>
      <c r="D32" s="142">
        <v>557787.79</v>
      </c>
      <c r="E32" s="142">
        <f t="shared" si="3"/>
        <v>0</v>
      </c>
      <c r="F32" s="144" t="s">
        <v>379</v>
      </c>
    </row>
    <row r="33" spans="1:7" x14ac:dyDescent="0.2">
      <c r="A33" s="161"/>
      <c r="B33" s="339" t="s">
        <v>402</v>
      </c>
      <c r="C33" s="340">
        <f>SUM(C31:C32)</f>
        <v>1387238.1400000001</v>
      </c>
      <c r="D33" s="340">
        <f>SUM(D31:D32)</f>
        <v>1387238.1400000001</v>
      </c>
      <c r="E33" s="340">
        <f>SUM(E31:E32)</f>
        <v>0</v>
      </c>
      <c r="F33" s="144"/>
    </row>
    <row r="34" spans="1:7" x14ac:dyDescent="0.2">
      <c r="A34" s="338" t="s">
        <v>403</v>
      </c>
      <c r="B34" s="339" t="s">
        <v>404</v>
      </c>
      <c r="C34" s="142"/>
      <c r="D34" s="142"/>
      <c r="E34" s="142"/>
      <c r="F34" s="144"/>
    </row>
    <row r="35" spans="1:7" ht="22.5" x14ac:dyDescent="0.2">
      <c r="A35" s="161" t="s">
        <v>405</v>
      </c>
      <c r="B35" s="144" t="s">
        <v>406</v>
      </c>
      <c r="C35" s="142">
        <v>21079779.039999999</v>
      </c>
      <c r="D35" s="142">
        <v>21079779.039999999</v>
      </c>
      <c r="E35" s="142">
        <f t="shared" ref="E35" si="4">+D35-C35</f>
        <v>0</v>
      </c>
      <c r="F35" s="144" t="s">
        <v>379</v>
      </c>
    </row>
    <row r="36" spans="1:7" x14ac:dyDescent="0.2">
      <c r="A36" s="161"/>
      <c r="B36" s="339" t="s">
        <v>407</v>
      </c>
      <c r="C36" s="340">
        <f>+C35</f>
        <v>21079779.039999999</v>
      </c>
      <c r="D36" s="340">
        <f>+D35</f>
        <v>21079779.039999999</v>
      </c>
      <c r="E36" s="340">
        <f>+E35</f>
        <v>0</v>
      </c>
      <c r="F36" s="144"/>
    </row>
    <row r="37" spans="1:7" x14ac:dyDescent="0.2">
      <c r="A37" s="338" t="s">
        <v>408</v>
      </c>
      <c r="B37" s="339" t="s">
        <v>409</v>
      </c>
      <c r="C37" s="142"/>
      <c r="D37" s="142"/>
      <c r="E37" s="142"/>
      <c r="F37" s="144"/>
    </row>
    <row r="38" spans="1:7" ht="22.5" x14ac:dyDescent="0.2">
      <c r="A38" s="161" t="s">
        <v>410</v>
      </c>
      <c r="B38" s="144" t="s">
        <v>411</v>
      </c>
      <c r="C38" s="142">
        <v>18222716.48</v>
      </c>
      <c r="D38" s="142">
        <v>19646528.539999999</v>
      </c>
      <c r="E38" s="142">
        <f t="shared" ref="E38" si="5">+D38-C38</f>
        <v>1423812.0599999987</v>
      </c>
      <c r="F38" s="144" t="s">
        <v>379</v>
      </c>
    </row>
    <row r="39" spans="1:7" x14ac:dyDescent="0.2">
      <c r="A39" s="161"/>
      <c r="B39" s="339" t="s">
        <v>412</v>
      </c>
      <c r="C39" s="340">
        <f>SUM(C38)</f>
        <v>18222716.48</v>
      </c>
      <c r="D39" s="340">
        <f>SUM(D38)</f>
        <v>19646528.539999999</v>
      </c>
      <c r="E39" s="340">
        <f>SUM(E38)</f>
        <v>1423812.0599999987</v>
      </c>
      <c r="F39" s="144"/>
    </row>
    <row r="40" spans="1:7" x14ac:dyDescent="0.2">
      <c r="A40" s="338" t="s">
        <v>413</v>
      </c>
      <c r="B40" s="339" t="s">
        <v>414</v>
      </c>
      <c r="C40" s="142"/>
      <c r="D40" s="142"/>
      <c r="E40" s="142"/>
      <c r="F40" s="144"/>
    </row>
    <row r="41" spans="1:7" ht="22.5" x14ac:dyDescent="0.2">
      <c r="A41" s="161" t="s">
        <v>415</v>
      </c>
      <c r="B41" s="144" t="s">
        <v>416</v>
      </c>
      <c r="C41" s="142">
        <v>794123.85</v>
      </c>
      <c r="D41" s="142">
        <v>794123.85</v>
      </c>
      <c r="E41" s="142">
        <f t="shared" ref="E41:E43" si="6">+D41-C41</f>
        <v>0</v>
      </c>
      <c r="F41" s="144" t="s">
        <v>379</v>
      </c>
    </row>
    <row r="42" spans="1:7" ht="22.5" x14ac:dyDescent="0.2">
      <c r="A42" s="161" t="s">
        <v>417</v>
      </c>
      <c r="B42" s="144" t="s">
        <v>418</v>
      </c>
      <c r="C42" s="142">
        <v>290429.13</v>
      </c>
      <c r="D42" s="142">
        <v>307461.7</v>
      </c>
      <c r="E42" s="142">
        <f t="shared" si="6"/>
        <v>17032.570000000007</v>
      </c>
      <c r="F42" s="144" t="s">
        <v>379</v>
      </c>
    </row>
    <row r="43" spans="1:7" ht="22.5" x14ac:dyDescent="0.2">
      <c r="A43" s="161" t="s">
        <v>419</v>
      </c>
      <c r="B43" s="144" t="s">
        <v>420</v>
      </c>
      <c r="C43" s="142">
        <v>32934.370000000003</v>
      </c>
      <c r="D43" s="142">
        <v>41124.03</v>
      </c>
      <c r="E43" s="142">
        <f t="shared" si="6"/>
        <v>8189.6599999999962</v>
      </c>
      <c r="F43" s="144" t="s">
        <v>379</v>
      </c>
    </row>
    <row r="44" spans="1:7" x14ac:dyDescent="0.2">
      <c r="A44" s="161"/>
      <c r="B44" s="339" t="s">
        <v>421</v>
      </c>
      <c r="C44" s="340">
        <f>SUM(C41:C43)</f>
        <v>1117487.3500000001</v>
      </c>
      <c r="D44" s="340">
        <f>SUM(D41:D43)</f>
        <v>1142709.58</v>
      </c>
      <c r="E44" s="340">
        <f>SUM(E41:E43)</f>
        <v>25222.230000000003</v>
      </c>
      <c r="F44" s="144"/>
    </row>
    <row r="45" spans="1:7" x14ac:dyDescent="0.2">
      <c r="A45" s="174"/>
      <c r="B45" s="174" t="s">
        <v>272</v>
      </c>
      <c r="C45" s="146">
        <f>+C25+C29+C33+C36+C39+C44</f>
        <v>44622869.440000005</v>
      </c>
      <c r="D45" s="146">
        <f t="shared" ref="D45:E45" si="7">+D25+D29+D33+D36+D39+D44</f>
        <v>46145467.629999995</v>
      </c>
      <c r="E45" s="146">
        <f t="shared" si="7"/>
        <v>1522598.1899999985</v>
      </c>
      <c r="F45" s="146"/>
    </row>
    <row r="46" spans="1:7" s="19" customFormat="1" x14ac:dyDescent="0.2">
      <c r="A46" s="159"/>
      <c r="B46" s="159"/>
      <c r="C46" s="27"/>
      <c r="D46" s="27"/>
      <c r="E46" s="27"/>
      <c r="F46" s="27"/>
    </row>
    <row r="47" spans="1:7" s="19" customFormat="1" x14ac:dyDescent="0.2">
      <c r="A47" s="159"/>
      <c r="B47" s="159"/>
      <c r="C47" s="27"/>
      <c r="D47" s="27"/>
      <c r="E47" s="27"/>
      <c r="F47" s="27"/>
    </row>
    <row r="48" spans="1:7" s="19" customFormat="1" ht="11.25" customHeight="1" x14ac:dyDescent="0.2">
      <c r="A48" s="10" t="s">
        <v>254</v>
      </c>
      <c r="B48" s="10"/>
      <c r="C48" s="53"/>
      <c r="D48" s="53"/>
      <c r="E48" s="53"/>
      <c r="G48" s="54" t="s">
        <v>74</v>
      </c>
    </row>
    <row r="49" spans="1:8" s="19" customFormat="1" x14ac:dyDescent="0.2">
      <c r="A49" s="45"/>
      <c r="B49" s="45"/>
      <c r="C49" s="22"/>
      <c r="D49" s="9"/>
      <c r="E49" s="9"/>
      <c r="F49" s="281"/>
    </row>
    <row r="50" spans="1:8" s="19" customFormat="1" ht="27.95" customHeight="1" x14ac:dyDescent="0.2">
      <c r="A50" s="15" t="s">
        <v>46</v>
      </c>
      <c r="B50" s="16" t="s">
        <v>47</v>
      </c>
      <c r="C50" s="58" t="s">
        <v>75</v>
      </c>
      <c r="D50" s="58" t="s">
        <v>76</v>
      </c>
      <c r="E50" s="58" t="s">
        <v>77</v>
      </c>
      <c r="F50" s="59" t="s">
        <v>78</v>
      </c>
      <c r="G50" s="59" t="s">
        <v>281</v>
      </c>
      <c r="H50" s="59" t="s">
        <v>282</v>
      </c>
    </row>
    <row r="51" spans="1:8" s="19" customFormat="1" x14ac:dyDescent="0.2">
      <c r="A51" s="161" t="s">
        <v>422</v>
      </c>
      <c r="B51" s="144" t="s">
        <v>423</v>
      </c>
      <c r="C51" s="139">
        <v>50861.67</v>
      </c>
      <c r="D51" s="142">
        <v>50861.67</v>
      </c>
      <c r="E51" s="142">
        <f t="shared" ref="E51" si="8">+D51-C51</f>
        <v>0</v>
      </c>
      <c r="F51" s="144"/>
      <c r="G51" s="144" t="s">
        <v>424</v>
      </c>
      <c r="H51" s="341">
        <v>0.05</v>
      </c>
    </row>
    <row r="52" spans="1:8" s="19" customFormat="1" x14ac:dyDescent="0.2">
      <c r="A52" s="161"/>
      <c r="B52" s="144"/>
      <c r="C52" s="139"/>
      <c r="D52" s="142"/>
      <c r="E52" s="142"/>
      <c r="F52" s="144"/>
      <c r="G52" s="144"/>
      <c r="H52" s="144"/>
    </row>
    <row r="53" spans="1:8" s="19" customFormat="1" x14ac:dyDescent="0.2">
      <c r="A53" s="161"/>
      <c r="B53" s="144"/>
      <c r="C53" s="139"/>
      <c r="D53" s="142"/>
      <c r="E53" s="142"/>
      <c r="F53" s="144"/>
      <c r="G53" s="144"/>
      <c r="H53" s="144"/>
    </row>
    <row r="54" spans="1:8" s="19" customFormat="1" x14ac:dyDescent="0.2">
      <c r="A54" s="161"/>
      <c r="B54" s="144"/>
      <c r="C54" s="139"/>
      <c r="D54" s="142"/>
      <c r="E54" s="142"/>
      <c r="F54" s="144"/>
      <c r="G54" s="144"/>
      <c r="H54" s="144"/>
    </row>
    <row r="55" spans="1:8" s="19" customFormat="1" x14ac:dyDescent="0.2">
      <c r="A55" s="174"/>
      <c r="B55" s="174" t="s">
        <v>273</v>
      </c>
      <c r="C55" s="146">
        <f>SUM(C51:C54)</f>
        <v>50861.67</v>
      </c>
      <c r="D55" s="146">
        <f>SUM(D51:D54)</f>
        <v>50861.67</v>
      </c>
      <c r="E55" s="146">
        <f>SUM(E51:E54)</f>
        <v>0</v>
      </c>
      <c r="F55" s="146"/>
      <c r="G55" s="146"/>
      <c r="H55" s="146"/>
    </row>
    <row r="56" spans="1:8" s="19" customFormat="1" x14ac:dyDescent="0.2">
      <c r="A56" s="60"/>
      <c r="B56" s="60"/>
      <c r="C56" s="61"/>
      <c r="D56" s="61"/>
      <c r="E56" s="61"/>
      <c r="F56" s="27"/>
    </row>
    <row r="57" spans="1:8" x14ac:dyDescent="0.2">
      <c r="G57" s="367" t="s">
        <v>686</v>
      </c>
    </row>
    <row r="58" spans="1:8" x14ac:dyDescent="0.2">
      <c r="A58" s="10" t="s">
        <v>255</v>
      </c>
      <c r="B58" s="10"/>
      <c r="C58" s="53"/>
      <c r="D58" s="53"/>
      <c r="E58" s="53"/>
      <c r="G58" s="54" t="s">
        <v>74</v>
      </c>
    </row>
    <row r="59" spans="1:8" x14ac:dyDescent="0.2">
      <c r="A59" s="45"/>
      <c r="B59" s="45"/>
      <c r="C59" s="22"/>
      <c r="H59" s="9"/>
    </row>
    <row r="60" spans="1:8" ht="27.95" customHeight="1" x14ac:dyDescent="0.2">
      <c r="A60" s="15" t="s">
        <v>46</v>
      </c>
      <c r="B60" s="16" t="s">
        <v>47</v>
      </c>
      <c r="C60" s="58" t="s">
        <v>75</v>
      </c>
      <c r="D60" s="58" t="s">
        <v>76</v>
      </c>
      <c r="E60" s="58" t="s">
        <v>77</v>
      </c>
      <c r="F60" s="59" t="s">
        <v>78</v>
      </c>
      <c r="G60" s="59" t="s">
        <v>281</v>
      </c>
      <c r="H60" s="59" t="s">
        <v>282</v>
      </c>
    </row>
    <row r="61" spans="1:8" x14ac:dyDescent="0.2">
      <c r="A61" s="161"/>
      <c r="B61" s="144"/>
      <c r="C61" s="139"/>
      <c r="D61" s="142"/>
      <c r="E61" s="142"/>
      <c r="F61" s="144"/>
      <c r="G61" s="144"/>
      <c r="H61" s="144"/>
    </row>
    <row r="62" spans="1:8" x14ac:dyDescent="0.2">
      <c r="A62" s="161"/>
      <c r="B62" s="144"/>
      <c r="C62" s="139"/>
      <c r="D62" s="142"/>
      <c r="E62" s="142"/>
      <c r="F62" s="144"/>
      <c r="G62" s="144"/>
      <c r="H62" s="144"/>
    </row>
    <row r="63" spans="1:8" x14ac:dyDescent="0.2">
      <c r="A63" s="161"/>
      <c r="B63" s="144"/>
      <c r="C63" s="139"/>
      <c r="D63" s="142"/>
      <c r="E63" s="142"/>
      <c r="F63" s="144"/>
      <c r="G63" s="144"/>
      <c r="H63" s="144"/>
    </row>
    <row r="64" spans="1:8" x14ac:dyDescent="0.2">
      <c r="A64" s="161"/>
      <c r="B64" s="144"/>
      <c r="C64" s="139"/>
      <c r="D64" s="142"/>
      <c r="E64" s="142"/>
      <c r="F64" s="144"/>
      <c r="G64" s="144"/>
      <c r="H64" s="144"/>
    </row>
    <row r="65" spans="1:8" x14ac:dyDescent="0.2">
      <c r="A65" s="174"/>
      <c r="B65" s="174" t="s">
        <v>274</v>
      </c>
      <c r="C65" s="146">
        <f>SUM(C61:C64)</f>
        <v>0</v>
      </c>
      <c r="D65" s="146">
        <f>SUM(D61:D64)</f>
        <v>0</v>
      </c>
      <c r="E65" s="146">
        <f>SUM(E61:E64)</f>
        <v>0</v>
      </c>
      <c r="F65" s="146"/>
      <c r="G65" s="146"/>
      <c r="H65" s="146"/>
    </row>
    <row r="68" spans="1:8" x14ac:dyDescent="0.2">
      <c r="A68" s="10" t="s">
        <v>256</v>
      </c>
      <c r="B68" s="10"/>
      <c r="C68" s="53"/>
      <c r="D68" s="53"/>
      <c r="E68" s="53"/>
      <c r="G68" s="54" t="s">
        <v>74</v>
      </c>
    </row>
    <row r="69" spans="1:8" x14ac:dyDescent="0.2">
      <c r="A69" s="45"/>
      <c r="B69" s="45"/>
      <c r="C69" s="22"/>
    </row>
    <row r="70" spans="1:8" ht="27.95" customHeight="1" x14ac:dyDescent="0.2">
      <c r="A70" s="15" t="s">
        <v>46</v>
      </c>
      <c r="B70" s="16" t="s">
        <v>47</v>
      </c>
      <c r="C70" s="58" t="s">
        <v>75</v>
      </c>
      <c r="D70" s="58" t="s">
        <v>76</v>
      </c>
      <c r="E70" s="58" t="s">
        <v>77</v>
      </c>
      <c r="F70" s="59" t="s">
        <v>78</v>
      </c>
      <c r="G70" s="59" t="s">
        <v>281</v>
      </c>
      <c r="H70" s="59" t="s">
        <v>282</v>
      </c>
    </row>
    <row r="71" spans="1:8" x14ac:dyDescent="0.2">
      <c r="A71" s="161" t="s">
        <v>425</v>
      </c>
      <c r="B71" s="144" t="s">
        <v>426</v>
      </c>
      <c r="C71" s="139">
        <v>179978.17</v>
      </c>
      <c r="D71" s="142">
        <v>270265.57</v>
      </c>
      <c r="E71" s="142">
        <f t="shared" ref="E71:E83" si="9">+D71-C71</f>
        <v>90287.4</v>
      </c>
      <c r="F71" s="144"/>
      <c r="G71" s="144" t="s">
        <v>424</v>
      </c>
      <c r="H71" s="341">
        <v>0.1</v>
      </c>
    </row>
    <row r="72" spans="1:8" x14ac:dyDescent="0.2">
      <c r="A72" s="161" t="s">
        <v>427</v>
      </c>
      <c r="B72" s="144" t="s">
        <v>428</v>
      </c>
      <c r="C72" s="139">
        <v>69435.11</v>
      </c>
      <c r="D72" s="142">
        <v>104152.67</v>
      </c>
      <c r="E72" s="142">
        <f t="shared" si="9"/>
        <v>34717.56</v>
      </c>
      <c r="F72" s="144"/>
      <c r="G72" s="144" t="s">
        <v>424</v>
      </c>
      <c r="H72" s="341">
        <v>0.1</v>
      </c>
    </row>
    <row r="73" spans="1:8" x14ac:dyDescent="0.2">
      <c r="A73" s="161" t="s">
        <v>429</v>
      </c>
      <c r="B73" s="144" t="s">
        <v>430</v>
      </c>
      <c r="C73" s="139">
        <v>318052.21999999997</v>
      </c>
      <c r="D73" s="142">
        <v>477384.02</v>
      </c>
      <c r="E73" s="142">
        <f t="shared" si="9"/>
        <v>159331.80000000005</v>
      </c>
      <c r="F73" s="144"/>
      <c r="G73" s="144" t="s">
        <v>424</v>
      </c>
      <c r="H73" s="341">
        <v>0.3</v>
      </c>
    </row>
    <row r="74" spans="1:8" x14ac:dyDescent="0.2">
      <c r="A74" s="161" t="s">
        <v>431</v>
      </c>
      <c r="B74" s="144" t="s">
        <v>432</v>
      </c>
      <c r="C74" s="139">
        <v>135835.45000000001</v>
      </c>
      <c r="D74" s="142">
        <v>203753.17</v>
      </c>
      <c r="E74" s="142">
        <f t="shared" si="9"/>
        <v>67917.72</v>
      </c>
      <c r="F74" s="144"/>
      <c r="G74" s="144" t="s">
        <v>424</v>
      </c>
      <c r="H74" s="341">
        <v>0.1</v>
      </c>
    </row>
    <row r="75" spans="1:8" x14ac:dyDescent="0.2">
      <c r="A75" s="161" t="s">
        <v>433</v>
      </c>
      <c r="B75" s="144" t="s">
        <v>434</v>
      </c>
      <c r="C75" s="139">
        <v>171177.13</v>
      </c>
      <c r="D75" s="142">
        <v>256765.69</v>
      </c>
      <c r="E75" s="142">
        <f t="shared" si="9"/>
        <v>85588.56</v>
      </c>
      <c r="F75" s="144"/>
      <c r="G75" s="144" t="s">
        <v>424</v>
      </c>
      <c r="H75" s="341">
        <v>0.3</v>
      </c>
    </row>
    <row r="76" spans="1:8" x14ac:dyDescent="0.2">
      <c r="A76" s="161" t="s">
        <v>435</v>
      </c>
      <c r="B76" s="144" t="s">
        <v>436</v>
      </c>
      <c r="C76" s="139">
        <v>1004.87</v>
      </c>
      <c r="D76" s="142">
        <v>1507.31</v>
      </c>
      <c r="E76" s="142">
        <f t="shared" si="9"/>
        <v>502.43999999999994</v>
      </c>
      <c r="F76" s="144"/>
      <c r="G76" s="144" t="s">
        <v>424</v>
      </c>
      <c r="H76" s="341">
        <v>0.3</v>
      </c>
    </row>
    <row r="77" spans="1:8" x14ac:dyDescent="0.2">
      <c r="A77" s="161" t="s">
        <v>437</v>
      </c>
      <c r="B77" s="144" t="s">
        <v>438</v>
      </c>
      <c r="C77" s="139">
        <v>103736.16</v>
      </c>
      <c r="D77" s="142">
        <v>155604.24</v>
      </c>
      <c r="E77" s="142">
        <f t="shared" si="9"/>
        <v>51868.079999999987</v>
      </c>
      <c r="F77" s="144"/>
      <c r="G77" s="144" t="s">
        <v>424</v>
      </c>
      <c r="H77" s="341">
        <v>0.1</v>
      </c>
    </row>
    <row r="78" spans="1:8" x14ac:dyDescent="0.2">
      <c r="A78" s="161" t="s">
        <v>439</v>
      </c>
      <c r="B78" s="144" t="s">
        <v>440</v>
      </c>
      <c r="C78" s="139">
        <v>497670.24</v>
      </c>
      <c r="D78" s="142">
        <v>746505.36</v>
      </c>
      <c r="E78" s="142">
        <f t="shared" si="9"/>
        <v>248835.12</v>
      </c>
      <c r="F78" s="144"/>
      <c r="G78" s="144" t="s">
        <v>424</v>
      </c>
      <c r="H78" s="341">
        <v>0.1</v>
      </c>
    </row>
    <row r="79" spans="1:8" x14ac:dyDescent="0.2">
      <c r="A79" s="161" t="s">
        <v>441</v>
      </c>
      <c r="B79" s="144" t="s">
        <v>442</v>
      </c>
      <c r="C79" s="139">
        <v>9913773.8200000003</v>
      </c>
      <c r="D79" s="142">
        <v>14985762.939999999</v>
      </c>
      <c r="E79" s="142">
        <f t="shared" si="9"/>
        <v>5071989.1199999992</v>
      </c>
      <c r="F79" s="144"/>
      <c r="G79" s="144" t="s">
        <v>424</v>
      </c>
      <c r="H79" s="341">
        <v>0.25</v>
      </c>
    </row>
    <row r="80" spans="1:8" x14ac:dyDescent="0.2">
      <c r="A80" s="161" t="s">
        <v>443</v>
      </c>
      <c r="B80" s="144" t="s">
        <v>444</v>
      </c>
      <c r="C80" s="139">
        <v>6796782.6100000003</v>
      </c>
      <c r="D80" s="142">
        <v>10198112.17</v>
      </c>
      <c r="E80" s="142">
        <f t="shared" si="9"/>
        <v>3401329.5599999996</v>
      </c>
      <c r="F80" s="144"/>
      <c r="G80" s="144" t="s">
        <v>424</v>
      </c>
      <c r="H80" s="341">
        <v>0.1</v>
      </c>
    </row>
    <row r="81" spans="1:8" ht="22.5" x14ac:dyDescent="0.2">
      <c r="A81" s="161" t="s">
        <v>445</v>
      </c>
      <c r="B81" s="144" t="s">
        <v>446</v>
      </c>
      <c r="C81" s="139">
        <v>117731.64</v>
      </c>
      <c r="D81" s="142">
        <v>176605.8</v>
      </c>
      <c r="E81" s="142">
        <f t="shared" si="9"/>
        <v>58874.159999999989</v>
      </c>
      <c r="F81" s="144"/>
      <c r="G81" s="144" t="s">
        <v>424</v>
      </c>
      <c r="H81" s="341">
        <v>0.08</v>
      </c>
    </row>
    <row r="82" spans="1:8" x14ac:dyDescent="0.2">
      <c r="A82" s="161" t="s">
        <v>447</v>
      </c>
      <c r="B82" s="144" t="s">
        <v>448</v>
      </c>
      <c r="C82" s="139">
        <v>56647.199999999997</v>
      </c>
      <c r="D82" s="142">
        <v>85350.12</v>
      </c>
      <c r="E82" s="142">
        <f t="shared" si="9"/>
        <v>28702.92</v>
      </c>
      <c r="F82" s="144"/>
      <c r="G82" s="144" t="s">
        <v>424</v>
      </c>
      <c r="H82" s="341">
        <v>0.1</v>
      </c>
    </row>
    <row r="83" spans="1:8" x14ac:dyDescent="0.2">
      <c r="A83" s="161" t="s">
        <v>449</v>
      </c>
      <c r="B83" s="144" t="s">
        <v>450</v>
      </c>
      <c r="C83" s="139">
        <v>2067.35</v>
      </c>
      <c r="D83" s="142">
        <v>3101.03</v>
      </c>
      <c r="E83" s="142">
        <f t="shared" si="9"/>
        <v>1033.6800000000003</v>
      </c>
      <c r="F83" s="144"/>
      <c r="G83" s="144" t="s">
        <v>424</v>
      </c>
      <c r="H83" s="341">
        <v>0.1</v>
      </c>
    </row>
    <row r="84" spans="1:8" x14ac:dyDescent="0.2">
      <c r="A84" s="174"/>
      <c r="B84" s="174" t="s">
        <v>276</v>
      </c>
      <c r="C84" s="146">
        <f>SUM(C71:C83)</f>
        <v>18363891.970000003</v>
      </c>
      <c r="D84" s="146">
        <f>SUM(D71:D83)</f>
        <v>27664870.090000004</v>
      </c>
      <c r="E84" s="146">
        <f>SUM(E71:E83)</f>
        <v>9300978.1199999992</v>
      </c>
      <c r="F84" s="146"/>
      <c r="G84" s="146"/>
      <c r="H84" s="146"/>
    </row>
    <row r="86" spans="1:8" x14ac:dyDescent="0.2">
      <c r="G86" s="367" t="s">
        <v>686</v>
      </c>
    </row>
    <row r="87" spans="1:8" x14ac:dyDescent="0.2">
      <c r="A87" s="10" t="s">
        <v>257</v>
      </c>
      <c r="B87" s="10"/>
      <c r="C87" s="53"/>
      <c r="D87" s="53"/>
      <c r="E87" s="53"/>
      <c r="G87" s="54" t="s">
        <v>74</v>
      </c>
    </row>
    <row r="88" spans="1:8" x14ac:dyDescent="0.2">
      <c r="A88" s="45"/>
      <c r="B88" s="45"/>
      <c r="C88" s="22"/>
    </row>
    <row r="89" spans="1:8" ht="27.95" customHeight="1" x14ac:dyDescent="0.2">
      <c r="A89" s="15" t="s">
        <v>46</v>
      </c>
      <c r="B89" s="16" t="s">
        <v>47</v>
      </c>
      <c r="C89" s="58" t="s">
        <v>75</v>
      </c>
      <c r="D89" s="58" t="s">
        <v>76</v>
      </c>
      <c r="E89" s="58" t="s">
        <v>77</v>
      </c>
      <c r="F89" s="59" t="s">
        <v>78</v>
      </c>
      <c r="G89" s="59" t="s">
        <v>281</v>
      </c>
      <c r="H89" s="59" t="s">
        <v>282</v>
      </c>
    </row>
    <row r="90" spans="1:8" x14ac:dyDescent="0.2">
      <c r="A90" s="161"/>
      <c r="B90" s="144"/>
      <c r="C90" s="139"/>
      <c r="D90" s="142"/>
      <c r="E90" s="142"/>
      <c r="F90" s="144"/>
      <c r="G90" s="144"/>
      <c r="H90" s="144"/>
    </row>
    <row r="91" spans="1:8" x14ac:dyDescent="0.2">
      <c r="A91" s="161"/>
      <c r="B91" s="144"/>
      <c r="C91" s="139"/>
      <c r="D91" s="142"/>
      <c r="E91" s="142"/>
      <c r="F91" s="144"/>
      <c r="G91" s="144"/>
      <c r="H91" s="144"/>
    </row>
    <row r="92" spans="1:8" x14ac:dyDescent="0.2">
      <c r="A92" s="161"/>
      <c r="B92" s="144"/>
      <c r="C92" s="139"/>
      <c r="D92" s="142"/>
      <c r="E92" s="142"/>
      <c r="F92" s="144"/>
      <c r="G92" s="144"/>
      <c r="H92" s="144"/>
    </row>
    <row r="93" spans="1:8" x14ac:dyDescent="0.2">
      <c r="A93" s="161"/>
      <c r="B93" s="144"/>
      <c r="C93" s="139"/>
      <c r="D93" s="142"/>
      <c r="E93" s="142"/>
      <c r="F93" s="144"/>
      <c r="G93" s="144"/>
      <c r="H93" s="144"/>
    </row>
    <row r="94" spans="1:8" x14ac:dyDescent="0.2">
      <c r="A94" s="174"/>
      <c r="B94" s="174" t="s">
        <v>275</v>
      </c>
      <c r="C94" s="146">
        <f>SUM(C90:C93)</f>
        <v>0</v>
      </c>
      <c r="D94" s="146">
        <f>SUM(D90:D93)</f>
        <v>0</v>
      </c>
      <c r="E94" s="146">
        <f>SUM(E90:E93)</f>
        <v>0</v>
      </c>
      <c r="F94" s="146"/>
      <c r="G94" s="146"/>
      <c r="H94" s="146"/>
    </row>
  </sheetData>
  <dataValidations count="8">
    <dataValidation allowBlank="1" showInputMessage="1" showErrorMessage="1" prompt="Criterio para la aplicación de depreciación: anual, mensual, trimestral, etc." sqref="F7 F18 F89 F60 F70 F50"/>
    <dataValidation allowBlank="1" showInputMessage="1" showErrorMessage="1" prompt="Diferencia entre el saldo final y el inicial presentados." sqref="E7 E18 E50 E60 E70 E89"/>
    <dataValidation allowBlank="1" showInputMessage="1" showErrorMessage="1" prompt="Corresponde al nombre o descripción de la cuenta de acuerdo al Plan de Cuentas emitido por el CONAC." sqref="B7 B18 B50 B60 B70 B89"/>
    <dataValidation allowBlank="1" showInputMessage="1" showErrorMessage="1" prompt="Indicar el método de depreciación." sqref="G50 G60 G70 G89"/>
    <dataValidation allowBlank="1" showInputMessage="1" showErrorMessage="1" prompt="Indicar la tasa de aplicación." sqref="H50 H60 H70 H89"/>
    <dataValidation allowBlank="1" showInputMessage="1" showErrorMessage="1" prompt="Importe final del periodo que corresponde la información financiera trimestral que se presenta." sqref="D7 D18 D50 D60 D70 D89"/>
    <dataValidation allowBlank="1" showInputMessage="1" showErrorMessage="1" prompt="Saldo al 31 de diciembre del año anterior del ejercio que se presenta." sqref="C7 C18 C50 C60 C70 C89"/>
    <dataValidation allowBlank="1" showInputMessage="1" showErrorMessage="1" prompt="Corresponde al número de la cuenta de acuerdo al Plan de Cuentas emitido por el CONAC (DOF 23/12/2015)." sqref="A7 A18 A50 A60 A70 A89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2012-12-11T20:36:24Z</dcterms:created>
  <dcterms:modified xsi:type="dcterms:W3CDTF">2018-01-18T03:01:26Z</dcterms:modified>
</cp:coreProperties>
</file>